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E46" lockStructure="1"/>
  <bookViews>
    <workbookView xWindow="75" yWindow="3555" windowWidth="14580" windowHeight="4875" firstSheet="2" activeTab="2"/>
  </bookViews>
  <sheets>
    <sheet name="Data - Rural" sheetId="1" state="veryHidden" r:id="rId1"/>
    <sheet name="Data - Urban" sheetId="2" state="veryHidden" r:id="rId2"/>
    <sheet name="Analysis" sheetId="3" r:id="rId3"/>
    <sheet name="1213 rural" sheetId="4" state="veryHidden" r:id="rId4"/>
    <sheet name="1213 urban" sheetId="5" state="veryHidden" r:id="rId5"/>
  </sheets>
  <calcPr calcId="145621"/>
</workbook>
</file>

<file path=xl/calcChain.xml><?xml version="1.0" encoding="utf-8"?>
<calcChain xmlns="http://schemas.openxmlformats.org/spreadsheetml/2006/main"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5" i="2"/>
  <c r="H66" i="2"/>
  <c r="H67" i="2"/>
  <c r="H68" i="2"/>
  <c r="H69" i="2"/>
  <c r="H70" i="2"/>
  <c r="H71" i="2"/>
  <c r="H72" i="2"/>
  <c r="H73" i="2"/>
  <c r="H74" i="2"/>
  <c r="H76" i="2"/>
  <c r="H77" i="2"/>
  <c r="H78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5" i="2"/>
  <c r="H106" i="2"/>
  <c r="H107" i="2"/>
  <c r="H108" i="2"/>
  <c r="H109" i="2"/>
  <c r="H110" i="2"/>
  <c r="H111" i="2"/>
  <c r="H112" i="2"/>
  <c r="H113" i="2"/>
  <c r="H114" i="2"/>
  <c r="H115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9" i="2"/>
  <c r="H170" i="2"/>
  <c r="H171" i="2"/>
  <c r="H172" i="2"/>
  <c r="H173" i="2"/>
  <c r="H174" i="2"/>
  <c r="H175" i="2"/>
  <c r="H176" i="2"/>
  <c r="H177" i="2"/>
  <c r="H178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5" i="2"/>
  <c r="H206" i="2"/>
  <c r="H207" i="2"/>
  <c r="H208" i="2"/>
  <c r="H209" i="2"/>
  <c r="H210" i="2"/>
  <c r="H211" i="2"/>
  <c r="H213" i="2"/>
  <c r="H214" i="2"/>
  <c r="H215" i="2"/>
  <c r="H216" i="2"/>
  <c r="H217" i="2"/>
  <c r="H218" i="2"/>
  <c r="H219" i="2"/>
  <c r="H220" i="2"/>
  <c r="H221" i="2"/>
  <c r="H222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1" i="2"/>
  <c r="H242" i="2"/>
  <c r="H243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70" i="2"/>
  <c r="G71" i="2"/>
  <c r="G72" i="2"/>
  <c r="G73" i="2"/>
  <c r="G74" i="2"/>
  <c r="G75" i="2"/>
  <c r="G76" i="2"/>
  <c r="G78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9" i="2"/>
  <c r="G241" i="2"/>
  <c r="G242" i="2"/>
  <c r="G243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6" i="2"/>
  <c r="G307" i="2"/>
  <c r="G308" i="2"/>
  <c r="G309" i="2"/>
  <c r="G311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2" i="2"/>
  <c r="C297" i="5"/>
  <c r="H168" i="2" s="1"/>
  <c r="B297" i="5"/>
  <c r="C295" i="5"/>
  <c r="H103" i="2" s="1"/>
  <c r="B295" i="5"/>
  <c r="C285" i="5"/>
  <c r="B285" i="5"/>
  <c r="G310" i="2" s="1"/>
  <c r="C266" i="5"/>
  <c r="H223" i="2" s="1"/>
  <c r="B266" i="5"/>
  <c r="G223" i="2" s="1"/>
  <c r="C265" i="5"/>
  <c r="H212" i="2" s="1"/>
  <c r="B265" i="5"/>
  <c r="C263" i="5"/>
  <c r="H116" i="2" s="1"/>
  <c r="B263" i="5"/>
  <c r="G116" i="2" s="1"/>
  <c r="C262" i="5"/>
  <c r="B262" i="5"/>
  <c r="G69" i="2" s="1"/>
  <c r="C260" i="5"/>
  <c r="B260" i="5"/>
  <c r="G245" i="2" s="1"/>
  <c r="C256" i="5"/>
  <c r="H75" i="2" s="1"/>
  <c r="B256" i="5"/>
  <c r="C254" i="5"/>
  <c r="H244" i="2" s="1"/>
  <c r="B254" i="5"/>
  <c r="G244" i="2" s="1"/>
  <c r="C252" i="5"/>
  <c r="B252" i="5"/>
  <c r="G185" i="2" s="1"/>
  <c r="C213" i="5"/>
  <c r="H79" i="2" s="1"/>
  <c r="B213" i="5"/>
  <c r="G79" i="2" s="1"/>
  <c r="C185" i="5"/>
  <c r="H104" i="2" s="1"/>
  <c r="B185" i="5"/>
  <c r="C165" i="5"/>
  <c r="H312" i="2" s="1"/>
  <c r="B165" i="5"/>
  <c r="G312" i="2" s="1"/>
  <c r="C163" i="5"/>
  <c r="H204" i="2" s="1"/>
  <c r="B163" i="5"/>
  <c r="C162" i="5"/>
  <c r="H179" i="2" s="1"/>
  <c r="B162" i="5"/>
  <c r="C159" i="5"/>
  <c r="B159" i="5"/>
  <c r="G305" i="2" s="1"/>
  <c r="C156" i="5"/>
  <c r="H240" i="2" s="1"/>
  <c r="B156" i="5"/>
  <c r="G240" i="2" s="1"/>
  <c r="C151" i="5"/>
  <c r="B151" i="5"/>
  <c r="G238" i="2" s="1"/>
  <c r="C147" i="5"/>
  <c r="B147" i="5"/>
  <c r="G77" i="2" s="1"/>
  <c r="C141" i="5"/>
  <c r="H64" i="2" s="1"/>
  <c r="C142" i="5"/>
  <c r="B142" i="5"/>
  <c r="G94" i="2" s="1"/>
  <c r="B141" i="5"/>
  <c r="C138" i="5"/>
  <c r="H3" i="2" s="1"/>
  <c r="B138" i="5"/>
  <c r="C104" i="5"/>
  <c r="H139" i="2" s="1"/>
  <c r="B104" i="5"/>
  <c r="C93" i="5"/>
  <c r="B93" i="5"/>
  <c r="G222" i="2" s="1"/>
  <c r="H3" i="1"/>
  <c r="H4" i="1"/>
  <c r="H7" i="1"/>
  <c r="H8" i="1"/>
  <c r="H9" i="1"/>
  <c r="H12" i="1"/>
  <c r="H15" i="1"/>
  <c r="H16" i="1"/>
  <c r="H17" i="1"/>
  <c r="H18" i="1"/>
  <c r="H23" i="1"/>
  <c r="H24" i="1"/>
  <c r="H29" i="1"/>
  <c r="H30" i="1"/>
  <c r="H31" i="1"/>
  <c r="H33" i="1"/>
  <c r="H35" i="1"/>
  <c r="H36" i="1"/>
  <c r="H38" i="1"/>
  <c r="H39" i="1"/>
  <c r="H40" i="1"/>
  <c r="H43" i="1"/>
  <c r="H47" i="1"/>
  <c r="H48" i="1"/>
  <c r="H50" i="1"/>
  <c r="H51" i="1"/>
  <c r="H52" i="1"/>
  <c r="H54" i="1"/>
  <c r="H55" i="1"/>
  <c r="H56" i="1"/>
  <c r="H58" i="1"/>
  <c r="H59" i="1"/>
  <c r="H60" i="1"/>
  <c r="H63" i="1"/>
  <c r="H64" i="1"/>
  <c r="H66" i="1"/>
  <c r="H67" i="1"/>
  <c r="H69" i="1"/>
  <c r="H71" i="1"/>
  <c r="H74" i="1"/>
  <c r="H75" i="1"/>
  <c r="H77" i="1"/>
  <c r="H78" i="1"/>
  <c r="H79" i="1"/>
  <c r="H80" i="1"/>
  <c r="H81" i="1"/>
  <c r="H83" i="1"/>
  <c r="H84" i="1"/>
  <c r="H85" i="1"/>
  <c r="H86" i="1"/>
  <c r="H87" i="1"/>
  <c r="H88" i="1"/>
  <c r="H89" i="1"/>
  <c r="H90" i="1"/>
  <c r="H91" i="1"/>
  <c r="H92" i="1"/>
  <c r="H93" i="1"/>
  <c r="H94" i="1"/>
  <c r="H96" i="1"/>
  <c r="H97" i="1"/>
  <c r="H104" i="1"/>
  <c r="H113" i="1"/>
  <c r="H116" i="1"/>
  <c r="H118" i="1"/>
  <c r="H121" i="1"/>
  <c r="H123" i="1"/>
  <c r="H128" i="1"/>
  <c r="H129" i="1"/>
  <c r="H130" i="1"/>
  <c r="H132" i="1"/>
  <c r="H133" i="1"/>
  <c r="H135" i="1"/>
  <c r="H136" i="1"/>
  <c r="H138" i="1"/>
  <c r="H142" i="1"/>
  <c r="H143" i="1"/>
  <c r="H146" i="1"/>
  <c r="H148" i="1"/>
  <c r="H149" i="1"/>
  <c r="H150" i="1"/>
  <c r="H152" i="1"/>
  <c r="H155" i="1"/>
  <c r="H158" i="1"/>
  <c r="H159" i="1"/>
  <c r="H160" i="1"/>
  <c r="H165" i="1"/>
  <c r="H167" i="1"/>
  <c r="H168" i="1"/>
  <c r="H169" i="1"/>
  <c r="H171" i="1"/>
  <c r="H172" i="1"/>
  <c r="H173" i="1"/>
  <c r="H174" i="1"/>
  <c r="H175" i="1"/>
  <c r="H178" i="1"/>
  <c r="H179" i="1"/>
  <c r="H180" i="1"/>
  <c r="H183" i="1"/>
  <c r="H184" i="1"/>
  <c r="H185" i="1"/>
  <c r="H186" i="1"/>
  <c r="H188" i="1"/>
  <c r="H189" i="1"/>
  <c r="H191" i="1"/>
  <c r="H199" i="1"/>
  <c r="H200" i="1"/>
  <c r="H207" i="1"/>
  <c r="H210" i="1"/>
  <c r="H212" i="1"/>
  <c r="H215" i="1"/>
  <c r="H216" i="1"/>
  <c r="H217" i="1"/>
  <c r="H218" i="1"/>
  <c r="H219" i="1"/>
  <c r="H220" i="1"/>
  <c r="H222" i="1"/>
  <c r="H223" i="1"/>
  <c r="H227" i="1"/>
  <c r="H229" i="1"/>
  <c r="H230" i="1"/>
  <c r="H232" i="1"/>
  <c r="H233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8" i="1"/>
  <c r="H249" i="1"/>
  <c r="H251" i="1"/>
  <c r="H255" i="1"/>
  <c r="H258" i="1"/>
  <c r="H259" i="1"/>
  <c r="H264" i="1"/>
  <c r="H265" i="1"/>
  <c r="H266" i="1"/>
  <c r="H268" i="1"/>
  <c r="H271" i="1"/>
  <c r="H274" i="1"/>
  <c r="H275" i="1"/>
  <c r="H276" i="1"/>
  <c r="H278" i="1"/>
  <c r="H279" i="1"/>
  <c r="H280" i="1"/>
  <c r="H283" i="1"/>
  <c r="H284" i="1"/>
  <c r="H286" i="1"/>
  <c r="H287" i="1"/>
  <c r="H288" i="1"/>
  <c r="H289" i="1"/>
  <c r="H290" i="1"/>
  <c r="H291" i="1"/>
  <c r="H292" i="1"/>
  <c r="H296" i="1"/>
  <c r="H299" i="1"/>
  <c r="H300" i="1"/>
  <c r="H301" i="1"/>
  <c r="H302" i="1"/>
  <c r="H303" i="1"/>
  <c r="H304" i="1"/>
  <c r="H306" i="1"/>
  <c r="H307" i="1"/>
  <c r="H308" i="1"/>
  <c r="H309" i="1"/>
  <c r="H314" i="1"/>
  <c r="H315" i="1"/>
  <c r="H316" i="1"/>
  <c r="H319" i="1"/>
  <c r="H323" i="1"/>
  <c r="H324" i="1"/>
  <c r="H325" i="1"/>
  <c r="H326" i="1"/>
  <c r="H327" i="1"/>
  <c r="G3" i="1"/>
  <c r="G4" i="1"/>
  <c r="G6" i="1"/>
  <c r="G7" i="1"/>
  <c r="G8" i="1"/>
  <c r="G9" i="1"/>
  <c r="G11" i="1"/>
  <c r="G12" i="1"/>
  <c r="G15" i="1"/>
  <c r="G16" i="1"/>
  <c r="G17" i="1"/>
  <c r="G18" i="1"/>
  <c r="G22" i="1"/>
  <c r="G24" i="1"/>
  <c r="G26" i="1"/>
  <c r="G27" i="1"/>
  <c r="G29" i="1"/>
  <c r="G30" i="1"/>
  <c r="G31" i="1"/>
  <c r="G33" i="1"/>
  <c r="G36" i="1"/>
  <c r="G38" i="1"/>
  <c r="G43" i="1"/>
  <c r="G46" i="1"/>
  <c r="G47" i="1"/>
  <c r="G48" i="1"/>
  <c r="G50" i="1"/>
  <c r="G51" i="1"/>
  <c r="G52" i="1"/>
  <c r="G54" i="1"/>
  <c r="G55" i="1"/>
  <c r="G56" i="1"/>
  <c r="G58" i="1"/>
  <c r="G59" i="1"/>
  <c r="G60" i="1"/>
  <c r="G62" i="1"/>
  <c r="G63" i="1"/>
  <c r="G66" i="1"/>
  <c r="G67" i="1"/>
  <c r="G69" i="1"/>
  <c r="G74" i="1"/>
  <c r="G75" i="1"/>
  <c r="G77" i="1"/>
  <c r="G78" i="1"/>
  <c r="G81" i="1"/>
  <c r="G83" i="1"/>
  <c r="G84" i="1"/>
  <c r="G85" i="1"/>
  <c r="G86" i="1"/>
  <c r="G87" i="1"/>
  <c r="G88" i="1"/>
  <c r="G89" i="1"/>
  <c r="G90" i="1"/>
  <c r="G91" i="1"/>
  <c r="G93" i="1"/>
  <c r="G94" i="1"/>
  <c r="G97" i="1"/>
  <c r="G99" i="1"/>
  <c r="G103" i="1"/>
  <c r="G104" i="1"/>
  <c r="G108" i="1"/>
  <c r="G110" i="1"/>
  <c r="G113" i="1"/>
  <c r="G114" i="1"/>
  <c r="G116" i="1"/>
  <c r="G118" i="1"/>
  <c r="G119" i="1"/>
  <c r="G121" i="1"/>
  <c r="G122" i="1"/>
  <c r="G123" i="1"/>
  <c r="G128" i="1"/>
  <c r="G129" i="1"/>
  <c r="G130" i="1"/>
  <c r="G131" i="1"/>
  <c r="G132" i="1"/>
  <c r="G133" i="1"/>
  <c r="G135" i="1"/>
  <c r="G136" i="1"/>
  <c r="G138" i="1"/>
  <c r="G140" i="1"/>
  <c r="G142" i="1"/>
  <c r="G146" i="1"/>
  <c r="G147" i="1"/>
  <c r="G149" i="1"/>
  <c r="G150" i="1"/>
  <c r="G151" i="1"/>
  <c r="G152" i="1"/>
  <c r="G156" i="1"/>
  <c r="G158" i="1"/>
  <c r="G159" i="1"/>
  <c r="G160" i="1"/>
  <c r="G162" i="1"/>
  <c r="G165" i="1"/>
  <c r="G166" i="1"/>
  <c r="G167" i="1"/>
  <c r="G168" i="1"/>
  <c r="G169" i="1"/>
  <c r="G170" i="1"/>
  <c r="G171" i="1"/>
  <c r="G172" i="1"/>
  <c r="G173" i="1"/>
  <c r="G174" i="1"/>
  <c r="G175" i="1"/>
  <c r="G178" i="1"/>
  <c r="G179" i="1"/>
  <c r="G180" i="1"/>
  <c r="G183" i="1"/>
  <c r="G184" i="1"/>
  <c r="G185" i="1"/>
  <c r="G186" i="1"/>
  <c r="G187" i="1"/>
  <c r="G188" i="1"/>
  <c r="G189" i="1"/>
  <c r="G191" i="1"/>
  <c r="G192" i="1"/>
  <c r="G196" i="1"/>
  <c r="G198" i="1"/>
  <c r="G199" i="1"/>
  <c r="G202" i="1"/>
  <c r="G203" i="1"/>
  <c r="G207" i="1"/>
  <c r="G208" i="1"/>
  <c r="G210" i="1"/>
  <c r="G211" i="1"/>
  <c r="G212" i="1"/>
  <c r="G214" i="1"/>
  <c r="G216" i="1"/>
  <c r="G217" i="1"/>
  <c r="G218" i="1"/>
  <c r="G220" i="1"/>
  <c r="G222" i="1"/>
  <c r="G223" i="1"/>
  <c r="G224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2" i="1"/>
  <c r="G254" i="1"/>
  <c r="G255" i="1"/>
  <c r="G256" i="1"/>
  <c r="G258" i="1"/>
  <c r="G259" i="1"/>
  <c r="G260" i="1"/>
  <c r="G263" i="1"/>
  <c r="G264" i="1"/>
  <c r="G265" i="1"/>
  <c r="G266" i="1"/>
  <c r="G267" i="1"/>
  <c r="G268" i="1"/>
  <c r="G271" i="1"/>
  <c r="G272" i="1"/>
  <c r="G274" i="1"/>
  <c r="G275" i="1"/>
  <c r="G276" i="1"/>
  <c r="G278" i="1"/>
  <c r="G279" i="1"/>
  <c r="G280" i="1"/>
  <c r="G283" i="1"/>
  <c r="G284" i="1"/>
  <c r="G286" i="1"/>
  <c r="G288" i="1"/>
  <c r="G289" i="1"/>
  <c r="G290" i="1"/>
  <c r="G291" i="1"/>
  <c r="G292" i="1"/>
  <c r="G294" i="1"/>
  <c r="G296" i="1"/>
  <c r="G298" i="1"/>
  <c r="G300" i="1"/>
  <c r="G301" i="1"/>
  <c r="G302" i="1"/>
  <c r="G303" i="1"/>
  <c r="G304" i="1"/>
  <c r="G306" i="1"/>
  <c r="G307" i="1"/>
  <c r="G308" i="1"/>
  <c r="G309" i="1"/>
  <c r="G311" i="1"/>
  <c r="G312" i="1"/>
  <c r="G314" i="1"/>
  <c r="G315" i="1"/>
  <c r="G316" i="1"/>
  <c r="G319" i="1"/>
  <c r="G320" i="1"/>
  <c r="G323" i="1"/>
  <c r="G324" i="1"/>
  <c r="G325" i="1"/>
  <c r="G326" i="1"/>
  <c r="G327" i="1"/>
  <c r="C327" i="4"/>
  <c r="H321" i="1" s="1"/>
  <c r="B327" i="4"/>
  <c r="G321" i="1" s="1"/>
  <c r="C326" i="4"/>
  <c r="H208" i="1" s="1"/>
  <c r="B326" i="4"/>
  <c r="C323" i="4"/>
  <c r="H322" i="1" s="1"/>
  <c r="B323" i="4"/>
  <c r="G322" i="1" s="1"/>
  <c r="C320" i="4"/>
  <c r="H70" i="1" s="1"/>
  <c r="B320" i="4"/>
  <c r="G70" i="1" s="1"/>
  <c r="C318" i="4"/>
  <c r="H5" i="1" s="1"/>
  <c r="B318" i="4"/>
  <c r="G5" i="1" s="1"/>
  <c r="C317" i="4"/>
  <c r="H2" i="1" s="1"/>
  <c r="B317" i="4"/>
  <c r="G2" i="1" s="1"/>
  <c r="C316" i="4"/>
  <c r="H297" i="1" s="1"/>
  <c r="B316" i="4"/>
  <c r="G297" i="1" s="1"/>
  <c r="C313" i="4"/>
  <c r="H194" i="1" s="1"/>
  <c r="B313" i="4"/>
  <c r="G194" i="1" s="1"/>
  <c r="C311" i="4"/>
  <c r="H318" i="1" s="1"/>
  <c r="B311" i="4"/>
  <c r="G318" i="1" s="1"/>
  <c r="C307" i="4"/>
  <c r="H254" i="1" s="1"/>
  <c r="B307" i="4"/>
  <c r="C306" i="4"/>
  <c r="B306" i="4"/>
  <c r="G219" i="1" s="1"/>
  <c r="C305" i="4"/>
  <c r="H209" i="1" s="1"/>
  <c r="B305" i="4"/>
  <c r="G209" i="1" s="1"/>
  <c r="C302" i="4"/>
  <c r="H98" i="1" s="1"/>
  <c r="B302" i="4"/>
  <c r="G98" i="1" s="1"/>
  <c r="C301" i="4"/>
  <c r="H95" i="1" s="1"/>
  <c r="B301" i="4"/>
  <c r="G95" i="1" s="1"/>
  <c r="C300" i="4"/>
  <c r="B300" i="4"/>
  <c r="G299" i="1" s="1"/>
  <c r="C298" i="4"/>
  <c r="H256" i="1" s="1"/>
  <c r="B298" i="4"/>
  <c r="C296" i="4"/>
  <c r="H137" i="1" s="1"/>
  <c r="B296" i="4"/>
  <c r="G137" i="1" s="1"/>
  <c r="C295" i="4"/>
  <c r="H103" i="1" s="1"/>
  <c r="B295" i="4"/>
  <c r="C293" i="4"/>
  <c r="H273" i="1" s="1"/>
  <c r="B293" i="4"/>
  <c r="G273" i="1" s="1"/>
  <c r="C289" i="4"/>
  <c r="H176" i="1" s="1"/>
  <c r="B289" i="4"/>
  <c r="G176" i="1" s="1"/>
  <c r="C288" i="4"/>
  <c r="H154" i="1" s="1"/>
  <c r="B288" i="4"/>
  <c r="G154" i="1" s="1"/>
  <c r="C286" i="4"/>
  <c r="H46" i="1" s="1"/>
  <c r="B286" i="4"/>
  <c r="C285" i="4"/>
  <c r="H310" i="1" s="1"/>
  <c r="B285" i="4"/>
  <c r="G310" i="1" s="1"/>
  <c r="C277" i="4"/>
  <c r="H197" i="1" s="1"/>
  <c r="B277" i="4"/>
  <c r="G197" i="1" s="1"/>
  <c r="C273" i="4"/>
  <c r="H162" i="1" s="1"/>
  <c r="B273" i="4"/>
  <c r="C272" i="4"/>
  <c r="H107" i="1" s="1"/>
  <c r="B272" i="4"/>
  <c r="G107" i="1" s="1"/>
  <c r="C271" i="4"/>
  <c r="B271" i="4"/>
  <c r="G40" i="1" s="1"/>
  <c r="C269" i="4"/>
  <c r="H6" i="1" s="1"/>
  <c r="B269" i="4"/>
  <c r="C267" i="4"/>
  <c r="H226" i="1" s="1"/>
  <c r="B267" i="4"/>
  <c r="G226" i="1" s="1"/>
  <c r="C259" i="4"/>
  <c r="H190" i="1" s="1"/>
  <c r="B259" i="4"/>
  <c r="G190" i="1" s="1"/>
  <c r="C255" i="4"/>
  <c r="H65" i="1" s="1"/>
  <c r="B255" i="4"/>
  <c r="G65" i="1" s="1"/>
  <c r="C253" i="4"/>
  <c r="H192" i="1" s="1"/>
  <c r="B253" i="4"/>
  <c r="C251" i="4"/>
  <c r="B251" i="4"/>
  <c r="G143" i="1" s="1"/>
  <c r="C250" i="4"/>
  <c r="H111" i="1" s="1"/>
  <c r="B250" i="4"/>
  <c r="G111" i="1" s="1"/>
  <c r="C243" i="4"/>
  <c r="B243" i="4"/>
  <c r="G155" i="1" s="1"/>
  <c r="C241" i="4"/>
  <c r="H26" i="1" s="1"/>
  <c r="B241" i="4"/>
  <c r="C240" i="4"/>
  <c r="H195" i="1" s="1"/>
  <c r="B240" i="4"/>
  <c r="G195" i="1" s="1"/>
  <c r="C238" i="4"/>
  <c r="H164" i="1" s="1"/>
  <c r="B238" i="4"/>
  <c r="G164" i="1" s="1"/>
  <c r="C234" i="4"/>
  <c r="H21" i="1" s="1"/>
  <c r="B234" i="4"/>
  <c r="G21" i="1" s="1"/>
  <c r="C231" i="4"/>
  <c r="H247" i="1" s="1"/>
  <c r="B231" i="4"/>
  <c r="C230" i="4"/>
  <c r="B230" i="4"/>
  <c r="G215" i="1" s="1"/>
  <c r="C228" i="4"/>
  <c r="H203" i="1" s="1"/>
  <c r="B228" i="4"/>
  <c r="C227" i="4"/>
  <c r="H198" i="1" s="1"/>
  <c r="B227" i="4"/>
  <c r="C224" i="4"/>
  <c r="H105" i="1" s="1"/>
  <c r="B224" i="4"/>
  <c r="G105" i="1" s="1"/>
  <c r="C222" i="4"/>
  <c r="H41" i="1" s="1"/>
  <c r="B222" i="4"/>
  <c r="G41" i="1" s="1"/>
  <c r="C219" i="4"/>
  <c r="H281" i="1" s="1"/>
  <c r="B219" i="4"/>
  <c r="G281" i="1" s="1"/>
  <c r="C218" i="4"/>
  <c r="H270" i="1" s="1"/>
  <c r="B218" i="4"/>
  <c r="G270" i="1" s="1"/>
  <c r="C214" i="4"/>
  <c r="H110" i="1" s="1"/>
  <c r="B214" i="4"/>
  <c r="C213" i="4"/>
  <c r="B213" i="4"/>
  <c r="G79" i="1" s="1"/>
  <c r="C208" i="4"/>
  <c r="H298" i="1" s="1"/>
  <c r="B208" i="4"/>
  <c r="C207" i="4"/>
  <c r="H282" i="1" s="1"/>
  <c r="B207" i="4"/>
  <c r="G282" i="1" s="1"/>
  <c r="C206" i="4"/>
  <c r="H260" i="1" s="1"/>
  <c r="B206" i="4"/>
  <c r="C204" i="4"/>
  <c r="H182" i="1" s="1"/>
  <c r="B204" i="4"/>
  <c r="G182" i="1" s="1"/>
  <c r="C201" i="4"/>
  <c r="H72" i="1" s="1"/>
  <c r="B201" i="4"/>
  <c r="G72" i="1" s="1"/>
  <c r="C200" i="4"/>
  <c r="B200" i="4"/>
  <c r="G39" i="1" s="1"/>
  <c r="C197" i="4"/>
  <c r="H221" i="1" s="1"/>
  <c r="B197" i="4"/>
  <c r="G221" i="1" s="1"/>
  <c r="C195" i="4"/>
  <c r="H126" i="1" s="1"/>
  <c r="B195" i="4"/>
  <c r="G126" i="1" s="1"/>
  <c r="C193" i="4"/>
  <c r="H109" i="1" s="1"/>
  <c r="B193" i="4"/>
  <c r="G109" i="1" s="1"/>
  <c r="C192" i="4"/>
  <c r="H101" i="1" s="1"/>
  <c r="B192" i="4"/>
  <c r="G101" i="1" s="1"/>
  <c r="C186" i="4"/>
  <c r="H108" i="1" s="1"/>
  <c r="B186" i="4"/>
  <c r="C183" i="4"/>
  <c r="H53" i="1" s="1"/>
  <c r="B183" i="4"/>
  <c r="G53" i="1" s="1"/>
  <c r="C180" i="4"/>
  <c r="H214" i="1" s="1"/>
  <c r="B180" i="4"/>
  <c r="C178" i="4"/>
  <c r="H120" i="1" s="1"/>
  <c r="B178" i="4"/>
  <c r="G120" i="1" s="1"/>
  <c r="C174" i="4"/>
  <c r="H49" i="1" s="1"/>
  <c r="B174" i="4"/>
  <c r="G49" i="1" s="1"/>
  <c r="C171" i="4"/>
  <c r="H14" i="1" s="1"/>
  <c r="B171" i="4"/>
  <c r="G14" i="1" s="1"/>
  <c r="C167" i="4"/>
  <c r="H125" i="1" s="1"/>
  <c r="B167" i="4"/>
  <c r="G125" i="1" s="1"/>
  <c r="C166" i="4"/>
  <c r="B166" i="4"/>
  <c r="G92" i="1" s="1"/>
  <c r="C165" i="4"/>
  <c r="H312" i="1" s="1"/>
  <c r="B165" i="4"/>
  <c r="C163" i="4"/>
  <c r="H204" i="1" s="1"/>
  <c r="B163" i="4"/>
  <c r="G204" i="1" s="1"/>
  <c r="C160" i="4"/>
  <c r="H61" i="1" s="1"/>
  <c r="B160" i="4"/>
  <c r="G61" i="1" s="1"/>
  <c r="C159" i="4"/>
  <c r="H305" i="1" s="1"/>
  <c r="B159" i="4"/>
  <c r="G305" i="1" s="1"/>
  <c r="C153" i="4"/>
  <c r="H100" i="1" s="1"/>
  <c r="B153" i="4"/>
  <c r="G100" i="1" s="1"/>
  <c r="C148" i="4"/>
  <c r="H99" i="1" s="1"/>
  <c r="B148" i="4"/>
  <c r="C146" i="4"/>
  <c r="H57" i="1" s="1"/>
  <c r="B146" i="4"/>
  <c r="G57" i="1" s="1"/>
  <c r="C141" i="4"/>
  <c r="B141" i="4"/>
  <c r="G64" i="1" s="1"/>
  <c r="C139" i="4"/>
  <c r="H13" i="1" s="1"/>
  <c r="B139" i="4"/>
  <c r="G13" i="1" s="1"/>
  <c r="C135" i="4"/>
  <c r="H102" i="1" s="1"/>
  <c r="B135" i="4"/>
  <c r="G102" i="1" s="1"/>
  <c r="C133" i="4"/>
  <c r="H44" i="1" s="1"/>
  <c r="B133" i="4"/>
  <c r="G44" i="1" s="1"/>
  <c r="C127" i="4"/>
  <c r="B127" i="4"/>
  <c r="G251" i="1" s="1"/>
  <c r="C126" i="4"/>
  <c r="H202" i="1" s="1"/>
  <c r="B126" i="4"/>
  <c r="C125" i="4"/>
  <c r="H34" i="1" s="1"/>
  <c r="B125" i="4"/>
  <c r="G34" i="1" s="1"/>
  <c r="C121" i="4"/>
  <c r="H234" i="1" s="1"/>
  <c r="B121" i="4"/>
  <c r="C120" i="4"/>
  <c r="H205" i="1" s="1"/>
  <c r="B120" i="4"/>
  <c r="G205" i="1" s="1"/>
  <c r="C118" i="4"/>
  <c r="H28" i="1" s="1"/>
  <c r="B118" i="4"/>
  <c r="G28" i="1" s="1"/>
  <c r="C117" i="4"/>
  <c r="H163" i="1" s="1"/>
  <c r="B117" i="4"/>
  <c r="G163" i="1" s="1"/>
  <c r="C115" i="4"/>
  <c r="H252" i="1" s="1"/>
  <c r="B115" i="4"/>
  <c r="C112" i="4"/>
  <c r="H157" i="1" s="1"/>
  <c r="B112" i="4"/>
  <c r="G157" i="1" s="1"/>
  <c r="C108" i="4"/>
  <c r="H201" i="1" s="1"/>
  <c r="B108" i="4"/>
  <c r="G201" i="1" s="1"/>
  <c r="C107" i="4"/>
  <c r="H27" i="1" s="1"/>
  <c r="B107" i="4"/>
  <c r="C106" i="4"/>
  <c r="H285" i="1" s="1"/>
  <c r="B106" i="4"/>
  <c r="G285" i="1" s="1"/>
  <c r="C105" i="4"/>
  <c r="B105" i="4"/>
  <c r="G200" i="1" s="1"/>
  <c r="C104" i="4"/>
  <c r="H139" i="1" s="1"/>
  <c r="B104" i="4"/>
  <c r="G139" i="1" s="1"/>
  <c r="C100" i="4"/>
  <c r="B100" i="4"/>
  <c r="G35" i="1" s="1"/>
  <c r="C98" i="4"/>
  <c r="H263" i="1" s="1"/>
  <c r="B98" i="4"/>
  <c r="C96" i="4"/>
  <c r="H277" i="1" s="1"/>
  <c r="B96" i="4"/>
  <c r="G277" i="1" s="1"/>
  <c r="C94" i="4"/>
  <c r="H193" i="1" s="1"/>
  <c r="B94" i="4"/>
  <c r="G193" i="1" s="1"/>
  <c r="C92" i="4"/>
  <c r="H151" i="1" s="1"/>
  <c r="B92" i="4"/>
  <c r="C91" i="4"/>
  <c r="H76" i="1" s="1"/>
  <c r="B91" i="4"/>
  <c r="G76" i="1" s="1"/>
  <c r="C88" i="4"/>
  <c r="H181" i="1" s="1"/>
  <c r="B88" i="4"/>
  <c r="G181" i="1" s="1"/>
  <c r="C86" i="4"/>
  <c r="H144" i="1" s="1"/>
  <c r="B86" i="4"/>
  <c r="G144" i="1" s="1"/>
  <c r="C85" i="4"/>
  <c r="B85" i="4"/>
  <c r="G23" i="1" s="1"/>
  <c r="C84" i="4"/>
  <c r="H22" i="1" s="1"/>
  <c r="B84" i="4"/>
  <c r="C81" i="4"/>
  <c r="H115" i="1" s="1"/>
  <c r="B81" i="4"/>
  <c r="G115" i="1" s="1"/>
  <c r="C77" i="4"/>
  <c r="H73" i="1" s="1"/>
  <c r="B77" i="4"/>
  <c r="G73" i="1" s="1"/>
  <c r="C76" i="4"/>
  <c r="H262" i="1" s="1"/>
  <c r="B76" i="4"/>
  <c r="G262" i="1" s="1"/>
  <c r="C74" i="4"/>
  <c r="H170" i="1" s="1"/>
  <c r="B74" i="4"/>
  <c r="C73" i="4"/>
  <c r="H124" i="1" s="1"/>
  <c r="B73" i="4"/>
  <c r="G124" i="1" s="1"/>
  <c r="C67" i="4"/>
  <c r="H320" i="1" s="1"/>
  <c r="B67" i="4"/>
  <c r="C66" i="4"/>
  <c r="H293" i="1" s="1"/>
  <c r="B66" i="4"/>
  <c r="G293" i="1" s="1"/>
  <c r="C64" i="4"/>
  <c r="H225" i="1" s="1"/>
  <c r="B64" i="4"/>
  <c r="G225" i="1" s="1"/>
  <c r="C63" i="4"/>
  <c r="B63" i="4"/>
  <c r="G80" i="1" s="1"/>
  <c r="C62" i="4"/>
  <c r="H68" i="1" s="1"/>
  <c r="B62" i="4"/>
  <c r="G68" i="1" s="1"/>
  <c r="C61" i="4"/>
  <c r="H20" i="1" s="1"/>
  <c r="B61" i="4"/>
  <c r="G20" i="1" s="1"/>
  <c r="C60" i="4"/>
  <c r="H267" i="1" s="1"/>
  <c r="B60" i="4"/>
  <c r="C59" i="4"/>
  <c r="H250" i="1" s="1"/>
  <c r="B59" i="4"/>
  <c r="G250" i="1" s="1"/>
  <c r="C58" i="4"/>
  <c r="H187" i="1" s="1"/>
  <c r="B58" i="4"/>
  <c r="C56" i="4"/>
  <c r="H106" i="1" s="1"/>
  <c r="B56" i="4"/>
  <c r="G106" i="1" s="1"/>
  <c r="C55" i="4"/>
  <c r="H231" i="1" s="1"/>
  <c r="B55" i="4"/>
  <c r="C51" i="4"/>
  <c r="H317" i="1" s="1"/>
  <c r="B51" i="4"/>
  <c r="G317" i="1" s="1"/>
  <c r="C50" i="4"/>
  <c r="H228" i="1" s="1"/>
  <c r="B50" i="4"/>
  <c r="C49" i="4"/>
  <c r="H257" i="1" s="1"/>
  <c r="B49" i="4"/>
  <c r="G257" i="1" s="1"/>
  <c r="C48" i="4"/>
  <c r="H156" i="1" s="1"/>
  <c r="B48" i="4"/>
  <c r="C47" i="4"/>
  <c r="H147" i="1" s="1"/>
  <c r="B47" i="4"/>
  <c r="C46" i="4"/>
  <c r="H313" i="1" s="1"/>
  <c r="B46" i="4"/>
  <c r="G313" i="1" s="1"/>
  <c r="C45" i="4"/>
  <c r="B45" i="4"/>
  <c r="C44" i="4"/>
  <c r="H272" i="1" s="1"/>
  <c r="B44" i="4"/>
  <c r="C43" i="4"/>
  <c r="H261" i="1" s="1"/>
  <c r="B43" i="4"/>
  <c r="G261" i="1" s="1"/>
  <c r="C42" i="4"/>
  <c r="H224" i="1" s="1"/>
  <c r="B42" i="4"/>
  <c r="C41" i="4"/>
  <c r="H213" i="1" s="1"/>
  <c r="B41" i="4"/>
  <c r="G213" i="1" s="1"/>
  <c r="C40" i="4"/>
  <c r="H196" i="1" s="1"/>
  <c r="B40" i="4"/>
  <c r="C39" i="4"/>
  <c r="H161" i="1" s="1"/>
  <c r="B39" i="4"/>
  <c r="G161" i="1" s="1"/>
  <c r="C38" i="4"/>
  <c r="H42" i="1" s="1"/>
  <c r="B38" i="4"/>
  <c r="G42" i="1" s="1"/>
  <c r="C37" i="4"/>
  <c r="H25" i="1" s="1"/>
  <c r="B37" i="4"/>
  <c r="G25" i="1" s="1"/>
  <c r="C36" i="4"/>
  <c r="H311" i="1" s="1"/>
  <c r="B36" i="4"/>
  <c r="C35" i="4"/>
  <c r="H295" i="1" s="1"/>
  <c r="B35" i="4"/>
  <c r="G295" i="1" s="1"/>
  <c r="C34" i="4"/>
  <c r="H294" i="1" s="1"/>
  <c r="B34" i="4"/>
  <c r="C33" i="4"/>
  <c r="B33" i="4"/>
  <c r="G287" i="1" s="1"/>
  <c r="C32" i="4"/>
  <c r="H269" i="1" s="1"/>
  <c r="B32" i="4"/>
  <c r="G269" i="1" s="1"/>
  <c r="C31" i="4"/>
  <c r="H253" i="1" s="1"/>
  <c r="B31" i="4"/>
  <c r="G253" i="1" s="1"/>
  <c r="C30" i="4"/>
  <c r="H211" i="1" s="1"/>
  <c r="B30" i="4"/>
  <c r="C29" i="4"/>
  <c r="H206" i="1" s="1"/>
  <c r="B29" i="4"/>
  <c r="G206" i="1" s="1"/>
  <c r="C28" i="4"/>
  <c r="H177" i="1" s="1"/>
  <c r="B28" i="4"/>
  <c r="G177" i="1" s="1"/>
  <c r="C27" i="4"/>
  <c r="H166" i="1" s="1"/>
  <c r="B27" i="4"/>
  <c r="C26" i="4"/>
  <c r="H153" i="1" s="1"/>
  <c r="B26" i="4"/>
  <c r="G153" i="1" s="1"/>
  <c r="C25" i="4"/>
  <c r="B25" i="4"/>
  <c r="G148" i="1" s="1"/>
  <c r="C24" i="4"/>
  <c r="H145" i="1" s="1"/>
  <c r="B24" i="4"/>
  <c r="G145" i="1" s="1"/>
  <c r="C23" i="4"/>
  <c r="H141" i="1" s="1"/>
  <c r="B23" i="4"/>
  <c r="G141" i="1" s="1"/>
  <c r="C22" i="4"/>
  <c r="H140" i="1" s="1"/>
  <c r="B22" i="4"/>
  <c r="C21" i="4"/>
  <c r="H134" i="1" s="1"/>
  <c r="B21" i="4"/>
  <c r="G134" i="1" s="1"/>
  <c r="C20" i="4"/>
  <c r="H131" i="1" s="1"/>
  <c r="B20" i="4"/>
  <c r="C19" i="4"/>
  <c r="H127" i="1" s="1"/>
  <c r="B19" i="4"/>
  <c r="G127" i="1" s="1"/>
  <c r="C18" i="4"/>
  <c r="H122" i="1" s="1"/>
  <c r="B18" i="4"/>
  <c r="C17" i="4"/>
  <c r="H119" i="1" s="1"/>
  <c r="B17" i="4"/>
  <c r="C16" i="4"/>
  <c r="H117" i="1" s="1"/>
  <c r="B16" i="4"/>
  <c r="G117" i="1" s="1"/>
  <c r="C15" i="4"/>
  <c r="H114" i="1" s="1"/>
  <c r="B15" i="4"/>
  <c r="C14" i="4"/>
  <c r="H112" i="1" s="1"/>
  <c r="B14" i="4"/>
  <c r="G112" i="1" s="1"/>
  <c r="C13" i="4"/>
  <c r="B13" i="4"/>
  <c r="G96" i="1" s="1"/>
  <c r="C12" i="4"/>
  <c r="H82" i="1" s="1"/>
  <c r="B12" i="4"/>
  <c r="G82" i="1" s="1"/>
  <c r="C11" i="4"/>
  <c r="B11" i="4"/>
  <c r="G71" i="1" s="1"/>
  <c r="C10" i="4"/>
  <c r="H45" i="1" s="1"/>
  <c r="B10" i="4"/>
  <c r="G45" i="1" s="1"/>
  <c r="C9" i="4"/>
  <c r="H37" i="1" s="1"/>
  <c r="B9" i="4"/>
  <c r="G37" i="1" s="1"/>
  <c r="C8" i="4"/>
  <c r="H32" i="1" s="1"/>
  <c r="B8" i="4"/>
  <c r="G32" i="1" s="1"/>
  <c r="C7" i="4"/>
  <c r="H19" i="1" s="1"/>
  <c r="B7" i="4"/>
  <c r="G19" i="1" s="1"/>
  <c r="C6" i="4"/>
  <c r="H11" i="1" s="1"/>
  <c r="B6" i="4"/>
  <c r="C5" i="4"/>
  <c r="H10" i="1" s="1"/>
  <c r="B5" i="4"/>
  <c r="G10" i="1" s="1"/>
  <c r="C4" i="4"/>
  <c r="H62" i="1" s="1"/>
  <c r="B4" i="4"/>
  <c r="Y1" i="2"/>
  <c r="V1" i="2"/>
  <c r="S1" i="2"/>
  <c r="P1" i="2"/>
  <c r="M1" i="2"/>
  <c r="J1" i="2"/>
  <c r="Y1" i="1" l="1"/>
  <c r="V1" i="1"/>
  <c r="S1" i="1"/>
  <c r="P1" i="1"/>
  <c r="M1" i="1"/>
  <c r="J1" i="1"/>
  <c r="B12" i="3"/>
  <c r="B15" i="3"/>
  <c r="B4" i="3"/>
  <c r="F7" i="3"/>
  <c r="F6" i="3"/>
  <c r="D6" i="3"/>
  <c r="D7" i="3"/>
  <c r="AN326" i="2" l="1"/>
  <c r="AN325" i="2"/>
  <c r="AN324" i="2"/>
  <c r="AN323" i="2"/>
  <c r="AN322" i="2"/>
  <c r="AN321" i="2"/>
  <c r="AN320" i="2"/>
  <c r="AN319" i="2"/>
  <c r="AN318" i="2"/>
  <c r="AN317" i="2"/>
  <c r="AN316" i="2"/>
  <c r="AN315" i="2"/>
  <c r="AN314" i="2"/>
  <c r="AN313" i="2"/>
  <c r="AN312" i="2"/>
  <c r="AN311" i="2"/>
  <c r="AN310" i="2"/>
  <c r="AN309" i="2"/>
  <c r="AN308" i="2"/>
  <c r="AN307" i="2"/>
  <c r="AN306" i="2"/>
  <c r="AN305" i="2"/>
  <c r="AN304" i="2"/>
  <c r="AN303" i="2"/>
  <c r="AN302" i="2"/>
  <c r="AN301" i="2"/>
  <c r="AN300" i="2"/>
  <c r="AN299" i="2"/>
  <c r="AN298" i="2"/>
  <c r="AN297" i="2"/>
  <c r="AN296" i="2"/>
  <c r="AN295" i="2"/>
  <c r="AN294" i="2"/>
  <c r="AN293" i="2"/>
  <c r="AN292" i="2"/>
  <c r="AN291" i="2"/>
  <c r="AN290" i="2"/>
  <c r="AN289" i="2"/>
  <c r="AN288" i="2"/>
  <c r="AN287" i="2"/>
  <c r="AN286" i="2"/>
  <c r="AN285" i="2"/>
  <c r="AN284" i="2"/>
  <c r="AN283" i="2"/>
  <c r="AN282" i="2"/>
  <c r="AN281" i="2"/>
  <c r="AN280" i="2"/>
  <c r="AN279" i="2"/>
  <c r="AN278" i="2"/>
  <c r="AN277" i="2"/>
  <c r="AN276" i="2"/>
  <c r="AN275" i="2"/>
  <c r="AN274" i="2"/>
  <c r="AN273" i="2"/>
  <c r="AN272" i="2"/>
  <c r="AN271" i="2"/>
  <c r="AN270" i="2"/>
  <c r="AN269" i="2"/>
  <c r="AN268" i="2"/>
  <c r="AN267" i="2"/>
  <c r="AN266" i="2"/>
  <c r="AN265" i="2"/>
  <c r="AN264" i="2"/>
  <c r="AN263" i="2"/>
  <c r="AN262" i="2"/>
  <c r="AN261" i="2"/>
  <c r="AN260" i="2"/>
  <c r="AN259" i="2"/>
  <c r="AN258" i="2"/>
  <c r="AN257" i="2"/>
  <c r="AN256" i="2"/>
  <c r="AN255" i="2"/>
  <c r="AN254" i="2"/>
  <c r="AN253" i="2"/>
  <c r="AN252" i="2"/>
  <c r="AN251" i="2"/>
  <c r="AN250" i="2"/>
  <c r="AN249" i="2"/>
  <c r="AN248" i="2"/>
  <c r="AN247" i="2"/>
  <c r="AN246" i="2"/>
  <c r="AN245" i="2"/>
  <c r="AN244" i="2"/>
  <c r="AN243" i="2"/>
  <c r="AN242" i="2"/>
  <c r="AN241" i="2"/>
  <c r="AN240" i="2"/>
  <c r="AN239" i="2"/>
  <c r="AN238" i="2"/>
  <c r="AN237" i="2"/>
  <c r="AN236" i="2"/>
  <c r="AN235" i="2"/>
  <c r="AN234" i="2"/>
  <c r="AN233" i="2"/>
  <c r="AN232" i="2"/>
  <c r="AN231" i="2"/>
  <c r="AN230" i="2"/>
  <c r="AN229" i="2"/>
  <c r="AN228" i="2"/>
  <c r="AN227" i="2"/>
  <c r="AN226" i="2"/>
  <c r="AN225" i="2"/>
  <c r="AN224" i="2"/>
  <c r="AN223" i="2"/>
  <c r="AN222" i="2"/>
  <c r="AN221" i="2"/>
  <c r="AN220" i="2"/>
  <c r="AN219" i="2"/>
  <c r="AN218" i="2"/>
  <c r="AN217" i="2"/>
  <c r="AN216" i="2"/>
  <c r="AN215" i="2"/>
  <c r="AN214" i="2"/>
  <c r="AN213" i="2"/>
  <c r="AN212" i="2"/>
  <c r="AN211" i="2"/>
  <c r="AN210" i="2"/>
  <c r="AN209" i="2"/>
  <c r="AN208" i="2"/>
  <c r="AN207" i="2"/>
  <c r="AN206" i="2"/>
  <c r="AN205" i="2"/>
  <c r="AN204" i="2"/>
  <c r="AN203" i="2"/>
  <c r="AN202" i="2"/>
  <c r="AN201" i="2"/>
  <c r="AN200" i="2"/>
  <c r="AN199" i="2"/>
  <c r="AN198" i="2"/>
  <c r="AN197" i="2"/>
  <c r="AN196" i="2"/>
  <c r="AN195" i="2"/>
  <c r="AN194" i="2"/>
  <c r="AN193" i="2"/>
  <c r="AN192" i="2"/>
  <c r="AN191" i="2"/>
  <c r="AN190" i="2"/>
  <c r="AN189" i="2"/>
  <c r="AN188" i="2"/>
  <c r="AN187" i="2"/>
  <c r="AN186" i="2"/>
  <c r="AN185" i="2"/>
  <c r="AN184" i="2"/>
  <c r="AN183" i="2"/>
  <c r="AN182" i="2"/>
  <c r="AN181" i="2"/>
  <c r="AN180" i="2"/>
  <c r="AN179" i="2"/>
  <c r="AN178" i="2"/>
  <c r="AN177" i="2"/>
  <c r="AN176" i="2"/>
  <c r="AN175" i="2"/>
  <c r="AN174" i="2"/>
  <c r="AN173" i="2"/>
  <c r="AN172" i="2"/>
  <c r="AN171" i="2"/>
  <c r="AN170" i="2"/>
  <c r="AN169" i="2"/>
  <c r="AN168" i="2"/>
  <c r="AN167" i="2"/>
  <c r="AN166" i="2"/>
  <c r="AN165" i="2"/>
  <c r="AN164" i="2"/>
  <c r="AN163" i="2"/>
  <c r="AN162" i="2"/>
  <c r="AN161" i="2"/>
  <c r="AN160" i="2"/>
  <c r="AN159" i="2"/>
  <c r="AN158" i="2"/>
  <c r="AN157" i="2"/>
  <c r="AN156" i="2"/>
  <c r="AN155" i="2"/>
  <c r="AN154" i="2"/>
  <c r="AN153" i="2"/>
  <c r="AN152" i="2"/>
  <c r="AN151" i="2"/>
  <c r="AN150" i="2"/>
  <c r="AN149" i="2"/>
  <c r="AN148" i="2"/>
  <c r="AN147" i="2"/>
  <c r="AN146" i="2"/>
  <c r="AN145" i="2"/>
  <c r="AN144" i="2"/>
  <c r="AN143" i="2"/>
  <c r="AN142" i="2"/>
  <c r="AN141" i="2"/>
  <c r="AN140" i="2"/>
  <c r="AN139" i="2"/>
  <c r="AN138" i="2"/>
  <c r="AN137" i="2"/>
  <c r="AN136" i="2"/>
  <c r="AN135" i="2"/>
  <c r="AN134" i="2"/>
  <c r="AN133" i="2"/>
  <c r="AN132" i="2"/>
  <c r="AN131" i="2"/>
  <c r="AN130" i="2"/>
  <c r="AN129" i="2"/>
  <c r="AN128" i="2"/>
  <c r="AN127" i="2"/>
  <c r="AN126" i="2"/>
  <c r="AN125" i="2"/>
  <c r="AN124" i="2"/>
  <c r="AN123" i="2"/>
  <c r="AN122" i="2"/>
  <c r="AN121" i="2"/>
  <c r="AN120" i="2"/>
  <c r="AN119" i="2"/>
  <c r="AN118" i="2"/>
  <c r="AN117" i="2"/>
  <c r="AN116" i="2"/>
  <c r="AN115" i="2"/>
  <c r="AN114" i="2"/>
  <c r="AN113" i="2"/>
  <c r="AN112" i="2"/>
  <c r="AN111" i="2"/>
  <c r="AN110" i="2"/>
  <c r="AN109" i="2"/>
  <c r="AN108" i="2"/>
  <c r="AN107" i="2"/>
  <c r="AN106" i="2"/>
  <c r="AN105" i="2"/>
  <c r="AN104" i="2"/>
  <c r="AN103" i="2"/>
  <c r="AN102" i="2"/>
  <c r="AN101" i="2"/>
  <c r="AN100" i="2"/>
  <c r="AN99" i="2"/>
  <c r="AN98" i="2"/>
  <c r="AN97" i="2"/>
  <c r="AN96" i="2"/>
  <c r="AN95" i="2"/>
  <c r="AN94" i="2"/>
  <c r="AN93" i="2"/>
  <c r="AN92" i="2"/>
  <c r="AN91" i="2"/>
  <c r="AN90" i="2"/>
  <c r="AN89" i="2"/>
  <c r="AN88" i="2"/>
  <c r="AN87" i="2"/>
  <c r="AN86" i="2"/>
  <c r="AN85" i="2"/>
  <c r="AN84" i="2"/>
  <c r="AN83" i="2"/>
  <c r="AN82" i="2"/>
  <c r="AN81" i="2"/>
  <c r="AN80" i="2"/>
  <c r="AN79" i="2"/>
  <c r="AN78" i="2"/>
  <c r="AN77" i="2"/>
  <c r="AN76" i="2"/>
  <c r="AN75" i="2"/>
  <c r="AN74" i="2"/>
  <c r="AN73" i="2"/>
  <c r="AN72" i="2"/>
  <c r="BU1" i="2"/>
  <c r="BN1" i="2"/>
  <c r="BG1" i="2"/>
  <c r="AZ1" i="2"/>
  <c r="AS1" i="2"/>
  <c r="AL1" i="2"/>
  <c r="I327" i="2"/>
  <c r="AF326" i="2" s="1"/>
  <c r="Z327" i="2"/>
  <c r="AA327" i="2" s="1"/>
  <c r="Y327" i="2"/>
  <c r="W327" i="2"/>
  <c r="X327" i="2" s="1"/>
  <c r="V327" i="2"/>
  <c r="T327" i="2"/>
  <c r="U327" i="2" s="1"/>
  <c r="S327" i="2"/>
  <c r="Q327" i="2"/>
  <c r="P327" i="2"/>
  <c r="N327" i="2"/>
  <c r="O327" i="2" s="1"/>
  <c r="M327" i="2"/>
  <c r="K327" i="2"/>
  <c r="L327" i="2" s="1"/>
  <c r="J327" i="2"/>
  <c r="Z326" i="2"/>
  <c r="Y326" i="2"/>
  <c r="W326" i="2"/>
  <c r="X326" i="2" s="1"/>
  <c r="V326" i="2"/>
  <c r="T326" i="2"/>
  <c r="U326" i="2" s="1"/>
  <c r="S326" i="2"/>
  <c r="Q326" i="2"/>
  <c r="R326" i="2" s="1"/>
  <c r="P326" i="2"/>
  <c r="N326" i="2"/>
  <c r="O326" i="2" s="1"/>
  <c r="M326" i="2"/>
  <c r="K326" i="2"/>
  <c r="L326" i="2" s="1"/>
  <c r="J326" i="2"/>
  <c r="I326" i="2"/>
  <c r="AF325" i="2" s="1"/>
  <c r="Z325" i="2"/>
  <c r="Y325" i="2"/>
  <c r="W325" i="2"/>
  <c r="X325" i="2" s="1"/>
  <c r="V325" i="2"/>
  <c r="T325" i="2"/>
  <c r="U325" i="2" s="1"/>
  <c r="S325" i="2"/>
  <c r="Q325" i="2"/>
  <c r="R325" i="2" s="1"/>
  <c r="P325" i="2"/>
  <c r="N325" i="2"/>
  <c r="O325" i="2" s="1"/>
  <c r="M325" i="2"/>
  <c r="K325" i="2"/>
  <c r="L325" i="2" s="1"/>
  <c r="J325" i="2"/>
  <c r="I325" i="2"/>
  <c r="AF324" i="2" s="1"/>
  <c r="Z324" i="2"/>
  <c r="Y324" i="2"/>
  <c r="W324" i="2"/>
  <c r="X324" i="2" s="1"/>
  <c r="V324" i="2"/>
  <c r="T324" i="2"/>
  <c r="U324" i="2" s="1"/>
  <c r="S324" i="2"/>
  <c r="Q324" i="2"/>
  <c r="R324" i="2" s="1"/>
  <c r="P324" i="2"/>
  <c r="N324" i="2"/>
  <c r="O324" i="2" s="1"/>
  <c r="M324" i="2"/>
  <c r="K324" i="2"/>
  <c r="L324" i="2" s="1"/>
  <c r="J324" i="2"/>
  <c r="Z323" i="2"/>
  <c r="AA323" i="2" s="1"/>
  <c r="Y323" i="2"/>
  <c r="W323" i="2"/>
  <c r="V323" i="2"/>
  <c r="T323" i="2"/>
  <c r="U323" i="2" s="1"/>
  <c r="S323" i="2"/>
  <c r="Q323" i="2"/>
  <c r="R323" i="2" s="1"/>
  <c r="P323" i="2"/>
  <c r="N323" i="2"/>
  <c r="O323" i="2" s="1"/>
  <c r="M323" i="2"/>
  <c r="K323" i="2"/>
  <c r="L323" i="2" s="1"/>
  <c r="J323" i="2"/>
  <c r="I323" i="2"/>
  <c r="AF322" i="2" s="1"/>
  <c r="Z322" i="2"/>
  <c r="AA322" i="2" s="1"/>
  <c r="Y322" i="2"/>
  <c r="W322" i="2"/>
  <c r="X322" i="2" s="1"/>
  <c r="V322" i="2"/>
  <c r="T322" i="2"/>
  <c r="U322" i="2" s="1"/>
  <c r="S322" i="2"/>
  <c r="Q322" i="2"/>
  <c r="R322" i="2" s="1"/>
  <c r="P322" i="2"/>
  <c r="N322" i="2"/>
  <c r="M322" i="2"/>
  <c r="K322" i="2"/>
  <c r="L322" i="2" s="1"/>
  <c r="J322" i="2"/>
  <c r="Z321" i="2"/>
  <c r="AA321" i="2" s="1"/>
  <c r="Y321" i="2"/>
  <c r="W321" i="2"/>
  <c r="X321" i="2" s="1"/>
  <c r="V321" i="2"/>
  <c r="T321" i="2"/>
  <c r="U321" i="2" s="1"/>
  <c r="S321" i="2"/>
  <c r="Q321" i="2"/>
  <c r="P321" i="2"/>
  <c r="N321" i="2"/>
  <c r="O321" i="2" s="1"/>
  <c r="M321" i="2"/>
  <c r="K321" i="2"/>
  <c r="L321" i="2" s="1"/>
  <c r="J321" i="2"/>
  <c r="I321" i="2"/>
  <c r="AF320" i="2" s="1"/>
  <c r="Z320" i="2"/>
  <c r="AA320" i="2" s="1"/>
  <c r="Y320" i="2"/>
  <c r="W320" i="2"/>
  <c r="X320" i="2" s="1"/>
  <c r="V320" i="2"/>
  <c r="T320" i="2"/>
  <c r="U320" i="2" s="1"/>
  <c r="S320" i="2"/>
  <c r="Q320" i="2"/>
  <c r="R320" i="2" s="1"/>
  <c r="P320" i="2"/>
  <c r="N320" i="2"/>
  <c r="O320" i="2" s="1"/>
  <c r="M320" i="2"/>
  <c r="K320" i="2"/>
  <c r="J320" i="2"/>
  <c r="I320" i="2"/>
  <c r="AF319" i="2" s="1"/>
  <c r="Z319" i="2"/>
  <c r="AA319" i="2" s="1"/>
  <c r="Y319" i="2"/>
  <c r="W319" i="2"/>
  <c r="X319" i="2" s="1"/>
  <c r="V319" i="2"/>
  <c r="T319" i="2"/>
  <c r="U319" i="2" s="1"/>
  <c r="S319" i="2"/>
  <c r="Q319" i="2"/>
  <c r="R319" i="2" s="1"/>
  <c r="P319" i="2"/>
  <c r="N319" i="2"/>
  <c r="M319" i="2"/>
  <c r="K319" i="2"/>
  <c r="L319" i="2" s="1"/>
  <c r="J319" i="2"/>
  <c r="I319" i="2"/>
  <c r="AF318" i="2" s="1"/>
  <c r="Z318" i="2"/>
  <c r="AA318" i="2" s="1"/>
  <c r="Y318" i="2"/>
  <c r="W318" i="2"/>
  <c r="X318" i="2" s="1"/>
  <c r="V318" i="2"/>
  <c r="T318" i="2"/>
  <c r="U318" i="2" s="1"/>
  <c r="S318" i="2"/>
  <c r="Q318" i="2"/>
  <c r="R318" i="2" s="1"/>
  <c r="P318" i="2"/>
  <c r="N318" i="2"/>
  <c r="O318" i="2" s="1"/>
  <c r="M318" i="2"/>
  <c r="K318" i="2"/>
  <c r="J318" i="2"/>
  <c r="I318" i="2"/>
  <c r="AF317" i="2" s="1"/>
  <c r="Z317" i="2"/>
  <c r="AA317" i="2" s="1"/>
  <c r="Y317" i="2"/>
  <c r="W317" i="2"/>
  <c r="X317" i="2" s="1"/>
  <c r="V317" i="2"/>
  <c r="T317" i="2"/>
  <c r="U317" i="2" s="1"/>
  <c r="S317" i="2"/>
  <c r="Q317" i="2"/>
  <c r="R317" i="2" s="1"/>
  <c r="P317" i="2"/>
  <c r="N317" i="2"/>
  <c r="M317" i="2"/>
  <c r="K317" i="2"/>
  <c r="L317" i="2" s="1"/>
  <c r="J317" i="2"/>
  <c r="I317" i="2"/>
  <c r="AF316" i="2" s="1"/>
  <c r="Z316" i="2"/>
  <c r="AA316" i="2" s="1"/>
  <c r="Y316" i="2"/>
  <c r="W316" i="2"/>
  <c r="X316" i="2" s="1"/>
  <c r="V316" i="2"/>
  <c r="T316" i="2"/>
  <c r="U316" i="2" s="1"/>
  <c r="S316" i="2"/>
  <c r="Q316" i="2"/>
  <c r="P316" i="2"/>
  <c r="N316" i="2"/>
  <c r="O316" i="2" s="1"/>
  <c r="M316" i="2"/>
  <c r="K316" i="2"/>
  <c r="L316" i="2" s="1"/>
  <c r="J316" i="2"/>
  <c r="I316" i="2"/>
  <c r="AF315" i="2" s="1"/>
  <c r="Z315" i="2"/>
  <c r="AA315" i="2" s="1"/>
  <c r="Y315" i="2"/>
  <c r="W315" i="2"/>
  <c r="X315" i="2" s="1"/>
  <c r="V315" i="2"/>
  <c r="T315" i="2"/>
  <c r="S315" i="2"/>
  <c r="Q315" i="2"/>
  <c r="R315" i="2" s="1"/>
  <c r="P315" i="2"/>
  <c r="N315" i="2"/>
  <c r="O315" i="2" s="1"/>
  <c r="M315" i="2"/>
  <c r="K315" i="2"/>
  <c r="L315" i="2" s="1"/>
  <c r="J315" i="2"/>
  <c r="I315" i="2"/>
  <c r="AF314" i="2" s="1"/>
  <c r="Z314" i="2"/>
  <c r="AA314" i="2" s="1"/>
  <c r="Y314" i="2"/>
  <c r="W314" i="2"/>
  <c r="X314" i="2" s="1"/>
  <c r="V314" i="2"/>
  <c r="T314" i="2"/>
  <c r="S314" i="2"/>
  <c r="Q314" i="2"/>
  <c r="R314" i="2" s="1"/>
  <c r="P314" i="2"/>
  <c r="N314" i="2"/>
  <c r="O314" i="2" s="1"/>
  <c r="M314" i="2"/>
  <c r="K314" i="2"/>
  <c r="L314" i="2" s="1"/>
  <c r="J314" i="2"/>
  <c r="Z313" i="2"/>
  <c r="AA313" i="2" s="1"/>
  <c r="Y313" i="2"/>
  <c r="W313" i="2"/>
  <c r="X313" i="2" s="1"/>
  <c r="V313" i="2"/>
  <c r="T313" i="2"/>
  <c r="U313" i="2" s="1"/>
  <c r="S313" i="2"/>
  <c r="Q313" i="2"/>
  <c r="R313" i="2" s="1"/>
  <c r="P313" i="2"/>
  <c r="N313" i="2"/>
  <c r="O313" i="2" s="1"/>
  <c r="M313" i="2"/>
  <c r="K313" i="2"/>
  <c r="J313" i="2"/>
  <c r="I313" i="2"/>
  <c r="AF312" i="2" s="1"/>
  <c r="Z312" i="2"/>
  <c r="AA312" i="2" s="1"/>
  <c r="Y312" i="2"/>
  <c r="W312" i="2"/>
  <c r="X312" i="2" s="1"/>
  <c r="V312" i="2"/>
  <c r="T312" i="2"/>
  <c r="U312" i="2" s="1"/>
  <c r="S312" i="2"/>
  <c r="Q312" i="2"/>
  <c r="P312" i="2"/>
  <c r="N312" i="2"/>
  <c r="O312" i="2" s="1"/>
  <c r="M312" i="2"/>
  <c r="K312" i="2"/>
  <c r="L312" i="2" s="1"/>
  <c r="J312" i="2"/>
  <c r="I312" i="2"/>
  <c r="AF311" i="2" s="1"/>
  <c r="Z311" i="2"/>
  <c r="AA311" i="2" s="1"/>
  <c r="Y311" i="2"/>
  <c r="W311" i="2"/>
  <c r="X311" i="2" s="1"/>
  <c r="V311" i="2"/>
  <c r="T311" i="2"/>
  <c r="U311" i="2" s="1"/>
  <c r="S311" i="2"/>
  <c r="Q311" i="2"/>
  <c r="R311" i="2" s="1"/>
  <c r="P311" i="2"/>
  <c r="N311" i="2"/>
  <c r="O311" i="2" s="1"/>
  <c r="M311" i="2"/>
  <c r="K311" i="2"/>
  <c r="J311" i="2"/>
  <c r="Z310" i="2"/>
  <c r="AA310" i="2" s="1"/>
  <c r="Y310" i="2"/>
  <c r="W310" i="2"/>
  <c r="X310" i="2" s="1"/>
  <c r="BP54" i="2" s="1"/>
  <c r="V310" i="2"/>
  <c r="T310" i="2"/>
  <c r="U310" i="2" s="1"/>
  <c r="S310" i="2"/>
  <c r="Q310" i="2"/>
  <c r="R310" i="2" s="1"/>
  <c r="P310" i="2"/>
  <c r="N310" i="2"/>
  <c r="O310" i="2" s="1"/>
  <c r="M310" i="2"/>
  <c r="K310" i="2"/>
  <c r="L310" i="2" s="1"/>
  <c r="J310" i="2"/>
  <c r="I310" i="2"/>
  <c r="AF309" i="2" s="1"/>
  <c r="Z309" i="2"/>
  <c r="AA309" i="2" s="1"/>
  <c r="Y309" i="2"/>
  <c r="W309" i="2"/>
  <c r="V309" i="2"/>
  <c r="T309" i="2"/>
  <c r="U309" i="2" s="1"/>
  <c r="S309" i="2"/>
  <c r="Q309" i="2"/>
  <c r="R309" i="2" s="1"/>
  <c r="P309" i="2"/>
  <c r="N309" i="2"/>
  <c r="O309" i="2" s="1"/>
  <c r="M309" i="2"/>
  <c r="K309" i="2"/>
  <c r="L309" i="2" s="1"/>
  <c r="J309" i="2"/>
  <c r="I309" i="2"/>
  <c r="AF308" i="2" s="1"/>
  <c r="Z308" i="2"/>
  <c r="AA308" i="2" s="1"/>
  <c r="Y308" i="2"/>
  <c r="W308" i="2"/>
  <c r="V308" i="2"/>
  <c r="T308" i="2"/>
  <c r="U308" i="2" s="1"/>
  <c r="S308" i="2"/>
  <c r="Q308" i="2"/>
  <c r="R308" i="2" s="1"/>
  <c r="P308" i="2"/>
  <c r="N308" i="2"/>
  <c r="O308" i="2" s="1"/>
  <c r="M308" i="2"/>
  <c r="K308" i="2"/>
  <c r="L308" i="2" s="1"/>
  <c r="J308" i="2"/>
  <c r="I308" i="2"/>
  <c r="AF307" i="2" s="1"/>
  <c r="Z307" i="2"/>
  <c r="AA307" i="2" s="1"/>
  <c r="Y307" i="2"/>
  <c r="W307" i="2"/>
  <c r="X307" i="2" s="1"/>
  <c r="V307" i="2"/>
  <c r="T307" i="2"/>
  <c r="S307" i="2"/>
  <c r="Q307" i="2"/>
  <c r="R307" i="2" s="1"/>
  <c r="P307" i="2"/>
  <c r="N307" i="2"/>
  <c r="O307" i="2" s="1"/>
  <c r="M307" i="2"/>
  <c r="K307" i="2"/>
  <c r="L307" i="2" s="1"/>
  <c r="J307" i="2"/>
  <c r="I307" i="2"/>
  <c r="AF306" i="2" s="1"/>
  <c r="Z306" i="2"/>
  <c r="AA306" i="2" s="1"/>
  <c r="Y306" i="2"/>
  <c r="W306" i="2"/>
  <c r="V306" i="2"/>
  <c r="T306" i="2"/>
  <c r="U306" i="2" s="1"/>
  <c r="S306" i="2"/>
  <c r="Q306" i="2"/>
  <c r="R306" i="2" s="1"/>
  <c r="P306" i="2"/>
  <c r="N306" i="2"/>
  <c r="O306" i="2" s="1"/>
  <c r="M306" i="2"/>
  <c r="K306" i="2"/>
  <c r="L306" i="2" s="1"/>
  <c r="J306" i="2"/>
  <c r="I306" i="2"/>
  <c r="AF305" i="2" s="1"/>
  <c r="Z305" i="2"/>
  <c r="AA305" i="2" s="1"/>
  <c r="Y305" i="2"/>
  <c r="W305" i="2"/>
  <c r="X305" i="2" s="1"/>
  <c r="BP50" i="2" s="1"/>
  <c r="V305" i="2"/>
  <c r="T305" i="2"/>
  <c r="U305" i="2" s="1"/>
  <c r="S305" i="2"/>
  <c r="Q305" i="2"/>
  <c r="R305" i="2" s="1"/>
  <c r="P305" i="2"/>
  <c r="N305" i="2"/>
  <c r="O305" i="2" s="1"/>
  <c r="M305" i="2"/>
  <c r="K305" i="2"/>
  <c r="L305" i="2" s="1"/>
  <c r="J305" i="2"/>
  <c r="I305" i="2"/>
  <c r="AF304" i="2" s="1"/>
  <c r="Z304" i="2"/>
  <c r="Y304" i="2"/>
  <c r="W304" i="2"/>
  <c r="X304" i="2" s="1"/>
  <c r="V304" i="2"/>
  <c r="T304" i="2"/>
  <c r="U304" i="2" s="1"/>
  <c r="S304" i="2"/>
  <c r="Q304" i="2"/>
  <c r="R304" i="2" s="1"/>
  <c r="P304" i="2"/>
  <c r="N304" i="2"/>
  <c r="O304" i="2" s="1"/>
  <c r="M304" i="2"/>
  <c r="K304" i="2"/>
  <c r="L304" i="2" s="1"/>
  <c r="J304" i="2"/>
  <c r="Z303" i="2"/>
  <c r="AA303" i="2" s="1"/>
  <c r="Y303" i="2"/>
  <c r="W303" i="2"/>
  <c r="X303" i="2" s="1"/>
  <c r="V303" i="2"/>
  <c r="T303" i="2"/>
  <c r="U303" i="2" s="1"/>
  <c r="S303" i="2"/>
  <c r="Q303" i="2"/>
  <c r="P303" i="2"/>
  <c r="N303" i="2"/>
  <c r="O303" i="2" s="1"/>
  <c r="M303" i="2"/>
  <c r="K303" i="2"/>
  <c r="L303" i="2" s="1"/>
  <c r="J303" i="2"/>
  <c r="I303" i="2"/>
  <c r="AF302" i="2" s="1"/>
  <c r="Z302" i="2"/>
  <c r="Y302" i="2"/>
  <c r="W302" i="2"/>
  <c r="X302" i="2" s="1"/>
  <c r="V302" i="2"/>
  <c r="T302" i="2"/>
  <c r="U302" i="2" s="1"/>
  <c r="S302" i="2"/>
  <c r="Q302" i="2"/>
  <c r="R302" i="2" s="1"/>
  <c r="P302" i="2"/>
  <c r="N302" i="2"/>
  <c r="O302" i="2" s="1"/>
  <c r="M302" i="2"/>
  <c r="K302" i="2"/>
  <c r="L302" i="2" s="1"/>
  <c r="J302" i="2"/>
  <c r="Z301" i="2"/>
  <c r="AA301" i="2" s="1"/>
  <c r="Y301" i="2"/>
  <c r="W301" i="2"/>
  <c r="V301" i="2"/>
  <c r="T301" i="2"/>
  <c r="U301" i="2" s="1"/>
  <c r="S301" i="2"/>
  <c r="Q301" i="2"/>
  <c r="R301" i="2" s="1"/>
  <c r="P301" i="2"/>
  <c r="N301" i="2"/>
  <c r="O301" i="2" s="1"/>
  <c r="M301" i="2"/>
  <c r="K301" i="2"/>
  <c r="L301" i="2" s="1"/>
  <c r="J301" i="2"/>
  <c r="I301" i="2"/>
  <c r="AF300" i="2" s="1"/>
  <c r="Z300" i="2"/>
  <c r="AA300" i="2" s="1"/>
  <c r="Y300" i="2"/>
  <c r="W300" i="2"/>
  <c r="X300" i="2" s="1"/>
  <c r="V300" i="2"/>
  <c r="T300" i="2"/>
  <c r="S300" i="2"/>
  <c r="Q300" i="2"/>
  <c r="R300" i="2" s="1"/>
  <c r="P300" i="2"/>
  <c r="N300" i="2"/>
  <c r="O300" i="2" s="1"/>
  <c r="M300" i="2"/>
  <c r="K300" i="2"/>
  <c r="L300" i="2" s="1"/>
  <c r="J300" i="2"/>
  <c r="Z299" i="2"/>
  <c r="Y299" i="2"/>
  <c r="W299" i="2"/>
  <c r="X299" i="2" s="1"/>
  <c r="V299" i="2"/>
  <c r="T299" i="2"/>
  <c r="U299" i="2" s="1"/>
  <c r="S299" i="2"/>
  <c r="Q299" i="2"/>
  <c r="R299" i="2" s="1"/>
  <c r="P299" i="2"/>
  <c r="N299" i="2"/>
  <c r="O299" i="2" s="1"/>
  <c r="M299" i="2"/>
  <c r="K299" i="2"/>
  <c r="L299" i="2" s="1"/>
  <c r="J299" i="2"/>
  <c r="Z298" i="2"/>
  <c r="AA298" i="2" s="1"/>
  <c r="Y298" i="2"/>
  <c r="W298" i="2"/>
  <c r="X298" i="2" s="1"/>
  <c r="V298" i="2"/>
  <c r="T298" i="2"/>
  <c r="U298" i="2" s="1"/>
  <c r="S298" i="2"/>
  <c r="Q298" i="2"/>
  <c r="R298" i="2" s="1"/>
  <c r="P298" i="2"/>
  <c r="N298" i="2"/>
  <c r="O298" i="2" s="1"/>
  <c r="M298" i="2"/>
  <c r="K298" i="2"/>
  <c r="J298" i="2"/>
  <c r="Z297" i="2"/>
  <c r="Y297" i="2"/>
  <c r="W297" i="2"/>
  <c r="X297" i="2" s="1"/>
  <c r="V297" i="2"/>
  <c r="T297" i="2"/>
  <c r="U297" i="2" s="1"/>
  <c r="S297" i="2"/>
  <c r="Q297" i="2"/>
  <c r="R297" i="2" s="1"/>
  <c r="P297" i="2"/>
  <c r="N297" i="2"/>
  <c r="O297" i="2" s="1"/>
  <c r="M297" i="2"/>
  <c r="K297" i="2"/>
  <c r="L297" i="2" s="1"/>
  <c r="J297" i="2"/>
  <c r="Z296" i="2"/>
  <c r="AA296" i="2" s="1"/>
  <c r="Y296" i="2"/>
  <c r="W296" i="2"/>
  <c r="X296" i="2" s="1"/>
  <c r="V296" i="2"/>
  <c r="T296" i="2"/>
  <c r="U296" i="2" s="1"/>
  <c r="S296" i="2"/>
  <c r="Q296" i="2"/>
  <c r="P296" i="2"/>
  <c r="N296" i="2"/>
  <c r="O296" i="2" s="1"/>
  <c r="M296" i="2"/>
  <c r="K296" i="2"/>
  <c r="L296" i="2" s="1"/>
  <c r="J296" i="2"/>
  <c r="Z295" i="2"/>
  <c r="AA295" i="2" s="1"/>
  <c r="Y295" i="2"/>
  <c r="W295" i="2"/>
  <c r="X295" i="2" s="1"/>
  <c r="V295" i="2"/>
  <c r="T295" i="2"/>
  <c r="U295" i="2" s="1"/>
  <c r="S295" i="2"/>
  <c r="Q295" i="2"/>
  <c r="R295" i="2" s="1"/>
  <c r="P295" i="2"/>
  <c r="N295" i="2"/>
  <c r="O295" i="2" s="1"/>
  <c r="M295" i="2"/>
  <c r="K295" i="2"/>
  <c r="J295" i="2"/>
  <c r="I295" i="2"/>
  <c r="AF294" i="2" s="1"/>
  <c r="Z294" i="2"/>
  <c r="AA294" i="2" s="1"/>
  <c r="Y294" i="2"/>
  <c r="W294" i="2"/>
  <c r="X294" i="2" s="1"/>
  <c r="V294" i="2"/>
  <c r="T294" i="2"/>
  <c r="U294" i="2" s="1"/>
  <c r="S294" i="2"/>
  <c r="Q294" i="2"/>
  <c r="R294" i="2" s="1"/>
  <c r="P294" i="2"/>
  <c r="N294" i="2"/>
  <c r="O294" i="2" s="1"/>
  <c r="M294" i="2"/>
  <c r="K294" i="2"/>
  <c r="J294" i="2"/>
  <c r="I294" i="2"/>
  <c r="AF293" i="2" s="1"/>
  <c r="Z293" i="2"/>
  <c r="AA293" i="2" s="1"/>
  <c r="Y293" i="2"/>
  <c r="W293" i="2"/>
  <c r="X293" i="2" s="1"/>
  <c r="V293" i="2"/>
  <c r="T293" i="2"/>
  <c r="U293" i="2" s="1"/>
  <c r="S293" i="2"/>
  <c r="Q293" i="2"/>
  <c r="R293" i="2" s="1"/>
  <c r="P293" i="2"/>
  <c r="N293" i="2"/>
  <c r="O293" i="2" s="1"/>
  <c r="M293" i="2"/>
  <c r="K293" i="2"/>
  <c r="J293" i="2"/>
  <c r="Z292" i="2"/>
  <c r="Y292" i="2"/>
  <c r="W292" i="2"/>
  <c r="X292" i="2" s="1"/>
  <c r="V292" i="2"/>
  <c r="T292" i="2"/>
  <c r="U292" i="2" s="1"/>
  <c r="S292" i="2"/>
  <c r="Q292" i="2"/>
  <c r="R292" i="2" s="1"/>
  <c r="P292" i="2"/>
  <c r="N292" i="2"/>
  <c r="O292" i="2" s="1"/>
  <c r="M292" i="2"/>
  <c r="K292" i="2"/>
  <c r="L292" i="2" s="1"/>
  <c r="J292" i="2"/>
  <c r="I292" i="2"/>
  <c r="AF291" i="2" s="1"/>
  <c r="Z291" i="2"/>
  <c r="AA291" i="2" s="1"/>
  <c r="Y291" i="2"/>
  <c r="W291" i="2"/>
  <c r="X291" i="2" s="1"/>
  <c r="V291" i="2"/>
  <c r="T291" i="2"/>
  <c r="S291" i="2"/>
  <c r="Q291" i="2"/>
  <c r="R291" i="2" s="1"/>
  <c r="P291" i="2"/>
  <c r="N291" i="2"/>
  <c r="O291" i="2" s="1"/>
  <c r="M291" i="2"/>
  <c r="K291" i="2"/>
  <c r="L291" i="2" s="1"/>
  <c r="J291" i="2"/>
  <c r="I291" i="2"/>
  <c r="AF290" i="2" s="1"/>
  <c r="Z290" i="2"/>
  <c r="AA290" i="2" s="1"/>
  <c r="Y290" i="2"/>
  <c r="W290" i="2"/>
  <c r="V290" i="2"/>
  <c r="T290" i="2"/>
  <c r="U290" i="2" s="1"/>
  <c r="S290" i="2"/>
  <c r="Q290" i="2"/>
  <c r="R290" i="2" s="1"/>
  <c r="P290" i="2"/>
  <c r="N290" i="2"/>
  <c r="O290" i="2" s="1"/>
  <c r="M290" i="2"/>
  <c r="K290" i="2"/>
  <c r="L290" i="2" s="1"/>
  <c r="J290" i="2"/>
  <c r="I290" i="2"/>
  <c r="AF289" i="2" s="1"/>
  <c r="Z289" i="2"/>
  <c r="Y289" i="2"/>
  <c r="W289" i="2"/>
  <c r="X289" i="2" s="1"/>
  <c r="V289" i="2"/>
  <c r="T289" i="2"/>
  <c r="U289" i="2" s="1"/>
  <c r="S289" i="2"/>
  <c r="Q289" i="2"/>
  <c r="R289" i="2" s="1"/>
  <c r="P289" i="2"/>
  <c r="N289" i="2"/>
  <c r="O289" i="2" s="1"/>
  <c r="M289" i="2"/>
  <c r="K289" i="2"/>
  <c r="L289" i="2" s="1"/>
  <c r="J289" i="2"/>
  <c r="I289" i="2"/>
  <c r="AF288" i="2" s="1"/>
  <c r="Z288" i="2"/>
  <c r="AA288" i="2" s="1"/>
  <c r="Y288" i="2"/>
  <c r="W288" i="2"/>
  <c r="X288" i="2" s="1"/>
  <c r="V288" i="2"/>
  <c r="T288" i="2"/>
  <c r="U288" i="2" s="1"/>
  <c r="S288" i="2"/>
  <c r="Q288" i="2"/>
  <c r="R288" i="2" s="1"/>
  <c r="P288" i="2"/>
  <c r="N288" i="2"/>
  <c r="O288" i="2" s="1"/>
  <c r="M288" i="2"/>
  <c r="K288" i="2"/>
  <c r="J288" i="2"/>
  <c r="I288" i="2"/>
  <c r="AF287" i="2" s="1"/>
  <c r="Z287" i="2"/>
  <c r="AA287" i="2" s="1"/>
  <c r="Y287" i="2"/>
  <c r="W287" i="2"/>
  <c r="X287" i="2" s="1"/>
  <c r="V287" i="2"/>
  <c r="T287" i="2"/>
  <c r="U287" i="2" s="1"/>
  <c r="S287" i="2"/>
  <c r="Q287" i="2"/>
  <c r="R287" i="2" s="1"/>
  <c r="P287" i="2"/>
  <c r="N287" i="2"/>
  <c r="O287" i="2" s="1"/>
  <c r="M287" i="2"/>
  <c r="K287" i="2"/>
  <c r="J287" i="2"/>
  <c r="Z286" i="2"/>
  <c r="AA286" i="2" s="1"/>
  <c r="Y286" i="2"/>
  <c r="W286" i="2"/>
  <c r="V286" i="2"/>
  <c r="T286" i="2"/>
  <c r="U286" i="2" s="1"/>
  <c r="S286" i="2"/>
  <c r="Q286" i="2"/>
  <c r="R286" i="2" s="1"/>
  <c r="P286" i="2"/>
  <c r="N286" i="2"/>
  <c r="O286" i="2" s="1"/>
  <c r="M286" i="2"/>
  <c r="K286" i="2"/>
  <c r="L286" i="2" s="1"/>
  <c r="J286" i="2"/>
  <c r="Z285" i="2"/>
  <c r="AA285" i="2" s="1"/>
  <c r="Y285" i="2"/>
  <c r="W285" i="2"/>
  <c r="X285" i="2" s="1"/>
  <c r="V285" i="2"/>
  <c r="T285" i="2"/>
  <c r="U285" i="2" s="1"/>
  <c r="S285" i="2"/>
  <c r="Q285" i="2"/>
  <c r="P285" i="2"/>
  <c r="N285" i="2"/>
  <c r="O285" i="2" s="1"/>
  <c r="M285" i="2"/>
  <c r="K285" i="2"/>
  <c r="L285" i="2" s="1"/>
  <c r="J285" i="2"/>
  <c r="I285" i="2"/>
  <c r="AF284" i="2" s="1"/>
  <c r="Z284" i="2"/>
  <c r="AA284" i="2" s="1"/>
  <c r="Y284" i="2"/>
  <c r="W284" i="2"/>
  <c r="X284" i="2" s="1"/>
  <c r="V284" i="2"/>
  <c r="T284" i="2"/>
  <c r="S284" i="2"/>
  <c r="Q284" i="2"/>
  <c r="R284" i="2" s="1"/>
  <c r="P284" i="2"/>
  <c r="N284" i="2"/>
  <c r="O284" i="2" s="1"/>
  <c r="M284" i="2"/>
  <c r="K284" i="2"/>
  <c r="L284" i="2" s="1"/>
  <c r="J284" i="2"/>
  <c r="Z283" i="2"/>
  <c r="AA283" i="2" s="1"/>
  <c r="Y283" i="2"/>
  <c r="W283" i="2"/>
  <c r="X283" i="2" s="1"/>
  <c r="V283" i="2"/>
  <c r="T283" i="2"/>
  <c r="U283" i="2" s="1"/>
  <c r="S283" i="2"/>
  <c r="Q283" i="2"/>
  <c r="P283" i="2"/>
  <c r="N283" i="2"/>
  <c r="O283" i="2" s="1"/>
  <c r="M283" i="2"/>
  <c r="K283" i="2"/>
  <c r="L283" i="2" s="1"/>
  <c r="J283" i="2"/>
  <c r="I283" i="2"/>
  <c r="AF282" i="2" s="1"/>
  <c r="Z282" i="2"/>
  <c r="AA282" i="2" s="1"/>
  <c r="Y282" i="2"/>
  <c r="W282" i="2"/>
  <c r="X282" i="2" s="1"/>
  <c r="V282" i="2"/>
  <c r="T282" i="2"/>
  <c r="U282" i="2" s="1"/>
  <c r="S282" i="2"/>
  <c r="Q282" i="2"/>
  <c r="R282" i="2" s="1"/>
  <c r="P282" i="2"/>
  <c r="N282" i="2"/>
  <c r="O282" i="2" s="1"/>
  <c r="M282" i="2"/>
  <c r="K282" i="2"/>
  <c r="J282" i="2"/>
  <c r="I282" i="2"/>
  <c r="AF281" i="2" s="1"/>
  <c r="Z281" i="2"/>
  <c r="AA281" i="2" s="1"/>
  <c r="Y281" i="2"/>
  <c r="W281" i="2"/>
  <c r="X281" i="2" s="1"/>
  <c r="V281" i="2"/>
  <c r="T281" i="2"/>
  <c r="U281" i="2" s="1"/>
  <c r="S281" i="2"/>
  <c r="Q281" i="2"/>
  <c r="P281" i="2"/>
  <c r="N281" i="2"/>
  <c r="O281" i="2" s="1"/>
  <c r="M281" i="2"/>
  <c r="K281" i="2"/>
  <c r="L281" i="2" s="1"/>
  <c r="J281" i="2"/>
  <c r="Z280" i="2"/>
  <c r="AA280" i="2" s="1"/>
  <c r="Y280" i="2"/>
  <c r="W280" i="2"/>
  <c r="X280" i="2" s="1"/>
  <c r="V280" i="2"/>
  <c r="T280" i="2"/>
  <c r="S280" i="2"/>
  <c r="Q280" i="2"/>
  <c r="R280" i="2" s="1"/>
  <c r="P280" i="2"/>
  <c r="N280" i="2"/>
  <c r="O280" i="2" s="1"/>
  <c r="M280" i="2"/>
  <c r="K280" i="2"/>
  <c r="L280" i="2" s="1"/>
  <c r="J280" i="2"/>
  <c r="I280" i="2"/>
  <c r="AF279" i="2" s="1"/>
  <c r="Z279" i="2"/>
  <c r="AA279" i="2" s="1"/>
  <c r="Y279" i="2"/>
  <c r="W279" i="2"/>
  <c r="X279" i="2" s="1"/>
  <c r="V279" i="2"/>
  <c r="T279" i="2"/>
  <c r="S279" i="2"/>
  <c r="Q279" i="2"/>
  <c r="R279" i="2" s="1"/>
  <c r="P279" i="2"/>
  <c r="N279" i="2"/>
  <c r="O279" i="2" s="1"/>
  <c r="M279" i="2"/>
  <c r="K279" i="2"/>
  <c r="L279" i="2" s="1"/>
  <c r="J279" i="2"/>
  <c r="I279" i="2"/>
  <c r="AF278" i="2" s="1"/>
  <c r="Z278" i="2"/>
  <c r="AA278" i="2" s="1"/>
  <c r="Y278" i="2"/>
  <c r="W278" i="2"/>
  <c r="X278" i="2" s="1"/>
  <c r="V278" i="2"/>
  <c r="T278" i="2"/>
  <c r="S278" i="2"/>
  <c r="Q278" i="2"/>
  <c r="R278" i="2" s="1"/>
  <c r="P278" i="2"/>
  <c r="N278" i="2"/>
  <c r="O278" i="2" s="1"/>
  <c r="M278" i="2"/>
  <c r="K278" i="2"/>
  <c r="L278" i="2" s="1"/>
  <c r="J278" i="2"/>
  <c r="Z277" i="2"/>
  <c r="AA277" i="2" s="1"/>
  <c r="Y277" i="2"/>
  <c r="W277" i="2"/>
  <c r="X277" i="2" s="1"/>
  <c r="V277" i="2"/>
  <c r="T277" i="2"/>
  <c r="U277" i="2" s="1"/>
  <c r="S277" i="2"/>
  <c r="Q277" i="2"/>
  <c r="P277" i="2"/>
  <c r="N277" i="2"/>
  <c r="O277" i="2" s="1"/>
  <c r="M277" i="2"/>
  <c r="K277" i="2"/>
  <c r="L277" i="2" s="1"/>
  <c r="J277" i="2"/>
  <c r="I277" i="2"/>
  <c r="AF276" i="2" s="1"/>
  <c r="Z276" i="2"/>
  <c r="AA276" i="2" s="1"/>
  <c r="Y276" i="2"/>
  <c r="W276" i="2"/>
  <c r="V276" i="2"/>
  <c r="T276" i="2"/>
  <c r="U276" i="2" s="1"/>
  <c r="S276" i="2"/>
  <c r="Q276" i="2"/>
  <c r="R276" i="2" s="1"/>
  <c r="P276" i="2"/>
  <c r="N276" i="2"/>
  <c r="O276" i="2" s="1"/>
  <c r="M276" i="2"/>
  <c r="K276" i="2"/>
  <c r="L276" i="2" s="1"/>
  <c r="J276" i="2"/>
  <c r="I276" i="2"/>
  <c r="AF275" i="2" s="1"/>
  <c r="Z275" i="2"/>
  <c r="Y275" i="2"/>
  <c r="W275" i="2"/>
  <c r="X275" i="2" s="1"/>
  <c r="V275" i="2"/>
  <c r="T275" i="2"/>
  <c r="U275" i="2" s="1"/>
  <c r="S275" i="2"/>
  <c r="Q275" i="2"/>
  <c r="R275" i="2" s="1"/>
  <c r="P275" i="2"/>
  <c r="N275" i="2"/>
  <c r="O275" i="2" s="1"/>
  <c r="M275" i="2"/>
  <c r="K275" i="2"/>
  <c r="L275" i="2" s="1"/>
  <c r="J275" i="2"/>
  <c r="I275" i="2"/>
  <c r="AF274" i="2" s="1"/>
  <c r="Z274" i="2"/>
  <c r="AA274" i="2" s="1"/>
  <c r="Y274" i="2"/>
  <c r="W274" i="2"/>
  <c r="X274" i="2" s="1"/>
  <c r="V274" i="2"/>
  <c r="T274" i="2"/>
  <c r="S274" i="2"/>
  <c r="Q274" i="2"/>
  <c r="R274" i="2" s="1"/>
  <c r="P274" i="2"/>
  <c r="N274" i="2"/>
  <c r="O274" i="2" s="1"/>
  <c r="M274" i="2"/>
  <c r="K274" i="2"/>
  <c r="L274" i="2" s="1"/>
  <c r="J274" i="2"/>
  <c r="I274" i="2"/>
  <c r="AF273" i="2" s="1"/>
  <c r="Z273" i="2"/>
  <c r="AA273" i="2" s="1"/>
  <c r="Y273" i="2"/>
  <c r="W273" i="2"/>
  <c r="X273" i="2" s="1"/>
  <c r="V273" i="2"/>
  <c r="T273" i="2"/>
  <c r="U273" i="2" s="1"/>
  <c r="S273" i="2"/>
  <c r="Q273" i="2"/>
  <c r="P273" i="2"/>
  <c r="N273" i="2"/>
  <c r="O273" i="2" s="1"/>
  <c r="M273" i="2"/>
  <c r="K273" i="2"/>
  <c r="L273" i="2" s="1"/>
  <c r="J273" i="2"/>
  <c r="I273" i="2"/>
  <c r="AF272" i="2" s="1"/>
  <c r="Z272" i="2"/>
  <c r="AA272" i="2" s="1"/>
  <c r="Y272" i="2"/>
  <c r="W272" i="2"/>
  <c r="X272" i="2" s="1"/>
  <c r="V272" i="2"/>
  <c r="T272" i="2"/>
  <c r="U272" i="2" s="1"/>
  <c r="S272" i="2"/>
  <c r="Q272" i="2"/>
  <c r="R272" i="2" s="1"/>
  <c r="P272" i="2"/>
  <c r="N272" i="2"/>
  <c r="O272" i="2" s="1"/>
  <c r="M272" i="2"/>
  <c r="K272" i="2"/>
  <c r="J272" i="2"/>
  <c r="I272" i="2"/>
  <c r="AF271" i="2" s="1"/>
  <c r="Z271" i="2"/>
  <c r="AA271" i="2" s="1"/>
  <c r="Y271" i="2"/>
  <c r="W271" i="2"/>
  <c r="X271" i="2" s="1"/>
  <c r="V271" i="2"/>
  <c r="T271" i="2"/>
  <c r="U271" i="2" s="1"/>
  <c r="S271" i="2"/>
  <c r="Q271" i="2"/>
  <c r="P271" i="2"/>
  <c r="N271" i="2"/>
  <c r="O271" i="2" s="1"/>
  <c r="M271" i="2"/>
  <c r="K271" i="2"/>
  <c r="L271" i="2" s="1"/>
  <c r="J271" i="2"/>
  <c r="I271" i="2"/>
  <c r="AF270" i="2" s="1"/>
  <c r="Z270" i="2"/>
  <c r="Y270" i="2"/>
  <c r="W270" i="2"/>
  <c r="X270" i="2" s="1"/>
  <c r="V270" i="2"/>
  <c r="T270" i="2"/>
  <c r="U270" i="2" s="1"/>
  <c r="S270" i="2"/>
  <c r="Q270" i="2"/>
  <c r="R270" i="2" s="1"/>
  <c r="P270" i="2"/>
  <c r="N270" i="2"/>
  <c r="O270" i="2" s="1"/>
  <c r="M270" i="2"/>
  <c r="K270" i="2"/>
  <c r="L270" i="2" s="1"/>
  <c r="J270" i="2"/>
  <c r="I270" i="2"/>
  <c r="AF269" i="2" s="1"/>
  <c r="Z269" i="2"/>
  <c r="AA269" i="2" s="1"/>
  <c r="Y269" i="2"/>
  <c r="W269" i="2"/>
  <c r="X269" i="2" s="1"/>
  <c r="V269" i="2"/>
  <c r="T269" i="2"/>
  <c r="U269" i="2" s="1"/>
  <c r="S269" i="2"/>
  <c r="Q269" i="2"/>
  <c r="R269" i="2" s="1"/>
  <c r="P269" i="2"/>
  <c r="N269" i="2"/>
  <c r="O269" i="2" s="1"/>
  <c r="M269" i="2"/>
  <c r="K269" i="2"/>
  <c r="J269" i="2"/>
  <c r="I269" i="2"/>
  <c r="AF268" i="2" s="1"/>
  <c r="Z268" i="2"/>
  <c r="AA268" i="2" s="1"/>
  <c r="Y268" i="2"/>
  <c r="W268" i="2"/>
  <c r="X268" i="2" s="1"/>
  <c r="V268" i="2"/>
  <c r="T268" i="2"/>
  <c r="U268" i="2" s="1"/>
  <c r="S268" i="2"/>
  <c r="Q268" i="2"/>
  <c r="P268" i="2"/>
  <c r="N268" i="2"/>
  <c r="O268" i="2" s="1"/>
  <c r="M268" i="2"/>
  <c r="K268" i="2"/>
  <c r="L268" i="2" s="1"/>
  <c r="J268" i="2"/>
  <c r="I268" i="2"/>
  <c r="AF267" i="2" s="1"/>
  <c r="Z267" i="2"/>
  <c r="AA267" i="2" s="1"/>
  <c r="Y267" i="2"/>
  <c r="W267" i="2"/>
  <c r="X267" i="2" s="1"/>
  <c r="V267" i="2"/>
  <c r="T267" i="2"/>
  <c r="U267" i="2" s="1"/>
  <c r="S267" i="2"/>
  <c r="Q267" i="2"/>
  <c r="R267" i="2" s="1"/>
  <c r="P267" i="2"/>
  <c r="N267" i="2"/>
  <c r="O267" i="2" s="1"/>
  <c r="M267" i="2"/>
  <c r="K267" i="2"/>
  <c r="J267" i="2"/>
  <c r="I267" i="2"/>
  <c r="AF266" i="2" s="1"/>
  <c r="Z266" i="2"/>
  <c r="AA266" i="2" s="1"/>
  <c r="Y266" i="2"/>
  <c r="W266" i="2"/>
  <c r="V266" i="2"/>
  <c r="T266" i="2"/>
  <c r="U266" i="2" s="1"/>
  <c r="S266" i="2"/>
  <c r="Q266" i="2"/>
  <c r="R266" i="2" s="1"/>
  <c r="P266" i="2"/>
  <c r="N266" i="2"/>
  <c r="O266" i="2" s="1"/>
  <c r="M266" i="2"/>
  <c r="K266" i="2"/>
  <c r="L266" i="2" s="1"/>
  <c r="J266" i="2"/>
  <c r="I266" i="2"/>
  <c r="AF265" i="2" s="1"/>
  <c r="Z265" i="2"/>
  <c r="AA265" i="2" s="1"/>
  <c r="Y265" i="2"/>
  <c r="W265" i="2"/>
  <c r="X265" i="2" s="1"/>
  <c r="V265" i="2"/>
  <c r="T265" i="2"/>
  <c r="S265" i="2"/>
  <c r="Q265" i="2"/>
  <c r="R265" i="2" s="1"/>
  <c r="P265" i="2"/>
  <c r="N265" i="2"/>
  <c r="O265" i="2" s="1"/>
  <c r="M265" i="2"/>
  <c r="K265" i="2"/>
  <c r="L265" i="2" s="1"/>
  <c r="J265" i="2"/>
  <c r="I265" i="2"/>
  <c r="AF264" i="2" s="1"/>
  <c r="Z264" i="2"/>
  <c r="AA264" i="2" s="1"/>
  <c r="Y264" i="2"/>
  <c r="W264" i="2"/>
  <c r="V264" i="2"/>
  <c r="T264" i="2"/>
  <c r="U264" i="2" s="1"/>
  <c r="S264" i="2"/>
  <c r="Q264" i="2"/>
  <c r="R264" i="2" s="1"/>
  <c r="P264" i="2"/>
  <c r="N264" i="2"/>
  <c r="O264" i="2" s="1"/>
  <c r="M264" i="2"/>
  <c r="K264" i="2"/>
  <c r="L264" i="2" s="1"/>
  <c r="J264" i="2"/>
  <c r="I264" i="2"/>
  <c r="AF263" i="2" s="1"/>
  <c r="Z263" i="2"/>
  <c r="AA263" i="2" s="1"/>
  <c r="Y263" i="2"/>
  <c r="W263" i="2"/>
  <c r="X263" i="2" s="1"/>
  <c r="V263" i="2"/>
  <c r="T263" i="2"/>
  <c r="U263" i="2" s="1"/>
  <c r="S263" i="2"/>
  <c r="Q263" i="2"/>
  <c r="R263" i="2" s="1"/>
  <c r="P263" i="2"/>
  <c r="N263" i="2"/>
  <c r="M263" i="2"/>
  <c r="K263" i="2"/>
  <c r="L263" i="2" s="1"/>
  <c r="J263" i="2"/>
  <c r="I263" i="2"/>
  <c r="AF262" i="2" s="1"/>
  <c r="Z262" i="2"/>
  <c r="AA262" i="2" s="1"/>
  <c r="Y262" i="2"/>
  <c r="W262" i="2"/>
  <c r="X262" i="2" s="1"/>
  <c r="V262" i="2"/>
  <c r="T262" i="2"/>
  <c r="U262" i="2" s="1"/>
  <c r="S262" i="2"/>
  <c r="Q262" i="2"/>
  <c r="R262" i="2" s="1"/>
  <c r="P262" i="2"/>
  <c r="N262" i="2"/>
  <c r="M262" i="2"/>
  <c r="K262" i="2"/>
  <c r="L262" i="2" s="1"/>
  <c r="J262" i="2"/>
  <c r="I262" i="2"/>
  <c r="AF261" i="2" s="1"/>
  <c r="Z261" i="2"/>
  <c r="AA261" i="2" s="1"/>
  <c r="Y261" i="2"/>
  <c r="W261" i="2"/>
  <c r="X261" i="2" s="1"/>
  <c r="V261" i="2"/>
  <c r="T261" i="2"/>
  <c r="U261" i="2" s="1"/>
  <c r="S261" i="2"/>
  <c r="Q261" i="2"/>
  <c r="R261" i="2" s="1"/>
  <c r="P261" i="2"/>
  <c r="N261" i="2"/>
  <c r="O261" i="2" s="1"/>
  <c r="M261" i="2"/>
  <c r="K261" i="2"/>
  <c r="J261" i="2"/>
  <c r="I261" i="2"/>
  <c r="AF260" i="2" s="1"/>
  <c r="Z260" i="2"/>
  <c r="AA260" i="2" s="1"/>
  <c r="Y260" i="2"/>
  <c r="W260" i="2"/>
  <c r="X260" i="2" s="1"/>
  <c r="V260" i="2"/>
  <c r="T260" i="2"/>
  <c r="U260" i="2" s="1"/>
  <c r="S260" i="2"/>
  <c r="Q260" i="2"/>
  <c r="P260" i="2"/>
  <c r="N260" i="2"/>
  <c r="O260" i="2" s="1"/>
  <c r="M260" i="2"/>
  <c r="K260" i="2"/>
  <c r="L260" i="2" s="1"/>
  <c r="J260" i="2"/>
  <c r="I260" i="2"/>
  <c r="AF259" i="2" s="1"/>
  <c r="Z259" i="2"/>
  <c r="AA259" i="2" s="1"/>
  <c r="Y259" i="2"/>
  <c r="W259" i="2"/>
  <c r="X259" i="2" s="1"/>
  <c r="V259" i="2"/>
  <c r="T259" i="2"/>
  <c r="S259" i="2"/>
  <c r="Q259" i="2"/>
  <c r="R259" i="2" s="1"/>
  <c r="P259" i="2"/>
  <c r="N259" i="2"/>
  <c r="O259" i="2" s="1"/>
  <c r="M259" i="2"/>
  <c r="K259" i="2"/>
  <c r="L259" i="2" s="1"/>
  <c r="J259" i="2"/>
  <c r="I259" i="2"/>
  <c r="AF258" i="2" s="1"/>
  <c r="Z258" i="2"/>
  <c r="Y258" i="2"/>
  <c r="W258" i="2"/>
  <c r="X258" i="2" s="1"/>
  <c r="V258" i="2"/>
  <c r="T258" i="2"/>
  <c r="U258" i="2" s="1"/>
  <c r="S258" i="2"/>
  <c r="Q258" i="2"/>
  <c r="R258" i="2" s="1"/>
  <c r="P258" i="2"/>
  <c r="N258" i="2"/>
  <c r="O258" i="2" s="1"/>
  <c r="M258" i="2"/>
  <c r="K258" i="2"/>
  <c r="L258" i="2" s="1"/>
  <c r="J258" i="2"/>
  <c r="I258" i="2"/>
  <c r="AF257" i="2" s="1"/>
  <c r="Z257" i="2"/>
  <c r="AA257" i="2" s="1"/>
  <c r="Y257" i="2"/>
  <c r="W257" i="2"/>
  <c r="X257" i="2" s="1"/>
  <c r="V257" i="2"/>
  <c r="T257" i="2"/>
  <c r="U257" i="2" s="1"/>
  <c r="S257" i="2"/>
  <c r="Q257" i="2"/>
  <c r="R257" i="2" s="1"/>
  <c r="P257" i="2"/>
  <c r="N257" i="2"/>
  <c r="O257" i="2" s="1"/>
  <c r="M257" i="2"/>
  <c r="K257" i="2"/>
  <c r="J257" i="2"/>
  <c r="I257" i="2"/>
  <c r="AF256" i="2" s="1"/>
  <c r="Z256" i="2"/>
  <c r="AA256" i="2" s="1"/>
  <c r="Y256" i="2"/>
  <c r="W256" i="2"/>
  <c r="X256" i="2" s="1"/>
  <c r="V256" i="2"/>
  <c r="T256" i="2"/>
  <c r="S256" i="2"/>
  <c r="Q256" i="2"/>
  <c r="R256" i="2" s="1"/>
  <c r="P256" i="2"/>
  <c r="N256" i="2"/>
  <c r="O256" i="2" s="1"/>
  <c r="M256" i="2"/>
  <c r="K256" i="2"/>
  <c r="L256" i="2" s="1"/>
  <c r="J256" i="2"/>
  <c r="I256" i="2"/>
  <c r="AF255" i="2" s="1"/>
  <c r="Z255" i="2"/>
  <c r="Y255" i="2"/>
  <c r="W255" i="2"/>
  <c r="X255" i="2" s="1"/>
  <c r="V255" i="2"/>
  <c r="T255" i="2"/>
  <c r="U255" i="2" s="1"/>
  <c r="S255" i="2"/>
  <c r="Q255" i="2"/>
  <c r="R255" i="2" s="1"/>
  <c r="P255" i="2"/>
  <c r="N255" i="2"/>
  <c r="O255" i="2" s="1"/>
  <c r="M255" i="2"/>
  <c r="K255" i="2"/>
  <c r="L255" i="2" s="1"/>
  <c r="J255" i="2"/>
  <c r="I255" i="2"/>
  <c r="AF254" i="2" s="1"/>
  <c r="Z254" i="2"/>
  <c r="AA254" i="2" s="1"/>
  <c r="Y254" i="2"/>
  <c r="W254" i="2"/>
  <c r="X254" i="2" s="1"/>
  <c r="V254" i="2"/>
  <c r="T254" i="2"/>
  <c r="U254" i="2" s="1"/>
  <c r="S254" i="2"/>
  <c r="Q254" i="2"/>
  <c r="R254" i="2" s="1"/>
  <c r="P254" i="2"/>
  <c r="N254" i="2"/>
  <c r="O254" i="2" s="1"/>
  <c r="M254" i="2"/>
  <c r="K254" i="2"/>
  <c r="J254" i="2"/>
  <c r="I254" i="2"/>
  <c r="AF253" i="2" s="1"/>
  <c r="Z253" i="2"/>
  <c r="AA253" i="2" s="1"/>
  <c r="Y253" i="2"/>
  <c r="W253" i="2"/>
  <c r="X253" i="2" s="1"/>
  <c r="V253" i="2"/>
  <c r="T253" i="2"/>
  <c r="U253" i="2" s="1"/>
  <c r="S253" i="2"/>
  <c r="Q253" i="2"/>
  <c r="R253" i="2" s="1"/>
  <c r="P253" i="2"/>
  <c r="N253" i="2"/>
  <c r="O253" i="2" s="1"/>
  <c r="M253" i="2"/>
  <c r="K253" i="2"/>
  <c r="J253" i="2"/>
  <c r="I253" i="2"/>
  <c r="AF252" i="2" s="1"/>
  <c r="Z252" i="2"/>
  <c r="AA252" i="2" s="1"/>
  <c r="Y252" i="2"/>
  <c r="W252" i="2"/>
  <c r="X252" i="2" s="1"/>
  <c r="V252" i="2"/>
  <c r="T252" i="2"/>
  <c r="U252" i="2" s="1"/>
  <c r="S252" i="2"/>
  <c r="Q252" i="2"/>
  <c r="R252" i="2" s="1"/>
  <c r="P252" i="2"/>
  <c r="N252" i="2"/>
  <c r="M252" i="2"/>
  <c r="K252" i="2"/>
  <c r="L252" i="2" s="1"/>
  <c r="J252" i="2"/>
  <c r="I252" i="2"/>
  <c r="AF251" i="2" s="1"/>
  <c r="Z251" i="2"/>
  <c r="AA251" i="2" s="1"/>
  <c r="Y251" i="2"/>
  <c r="W251" i="2"/>
  <c r="X251" i="2" s="1"/>
  <c r="V251" i="2"/>
  <c r="T251" i="2"/>
  <c r="U251" i="2" s="1"/>
  <c r="S251" i="2"/>
  <c r="Q251" i="2"/>
  <c r="R251" i="2" s="1"/>
  <c r="P251" i="2"/>
  <c r="N251" i="2"/>
  <c r="M251" i="2"/>
  <c r="K251" i="2"/>
  <c r="L251" i="2" s="1"/>
  <c r="J251" i="2"/>
  <c r="I251" i="2"/>
  <c r="AF250" i="2" s="1"/>
  <c r="Z250" i="2"/>
  <c r="AA250" i="2" s="1"/>
  <c r="Y250" i="2"/>
  <c r="W250" i="2"/>
  <c r="X250" i="2" s="1"/>
  <c r="V250" i="2"/>
  <c r="T250" i="2"/>
  <c r="U250" i="2" s="1"/>
  <c r="S250" i="2"/>
  <c r="Q250" i="2"/>
  <c r="R250" i="2" s="1"/>
  <c r="P250" i="2"/>
  <c r="N250" i="2"/>
  <c r="O250" i="2" s="1"/>
  <c r="M250" i="2"/>
  <c r="K250" i="2"/>
  <c r="J250" i="2"/>
  <c r="I250" i="2"/>
  <c r="AF249" i="2" s="1"/>
  <c r="Z249" i="2"/>
  <c r="Y249" i="2"/>
  <c r="W249" i="2"/>
  <c r="X249" i="2" s="1"/>
  <c r="V249" i="2"/>
  <c r="T249" i="2"/>
  <c r="U249" i="2" s="1"/>
  <c r="S249" i="2"/>
  <c r="Q249" i="2"/>
  <c r="R249" i="2" s="1"/>
  <c r="P249" i="2"/>
  <c r="N249" i="2"/>
  <c r="O249" i="2" s="1"/>
  <c r="M249" i="2"/>
  <c r="K249" i="2"/>
  <c r="L249" i="2" s="1"/>
  <c r="J249" i="2"/>
  <c r="I249" i="2"/>
  <c r="AF248" i="2" s="1"/>
  <c r="Z248" i="2"/>
  <c r="AA248" i="2" s="1"/>
  <c r="Y248" i="2"/>
  <c r="W248" i="2"/>
  <c r="X248" i="2" s="1"/>
  <c r="V248" i="2"/>
  <c r="T248" i="2"/>
  <c r="S248" i="2"/>
  <c r="Q248" i="2"/>
  <c r="R248" i="2" s="1"/>
  <c r="P248" i="2"/>
  <c r="N248" i="2"/>
  <c r="O248" i="2" s="1"/>
  <c r="M248" i="2"/>
  <c r="K248" i="2"/>
  <c r="L248" i="2" s="1"/>
  <c r="J248" i="2"/>
  <c r="I248" i="2"/>
  <c r="AF247" i="2" s="1"/>
  <c r="Z247" i="2"/>
  <c r="AA247" i="2" s="1"/>
  <c r="Y247" i="2"/>
  <c r="W247" i="2"/>
  <c r="X247" i="2" s="1"/>
  <c r="V247" i="2"/>
  <c r="T247" i="2"/>
  <c r="U247" i="2" s="1"/>
  <c r="S247" i="2"/>
  <c r="Q247" i="2"/>
  <c r="R247" i="2" s="1"/>
  <c r="P247" i="2"/>
  <c r="N247" i="2"/>
  <c r="M247" i="2"/>
  <c r="K247" i="2"/>
  <c r="L247" i="2" s="1"/>
  <c r="J247" i="2"/>
  <c r="I247" i="2"/>
  <c r="AF246" i="2" s="1"/>
  <c r="Z246" i="2"/>
  <c r="AA246" i="2" s="1"/>
  <c r="Y246" i="2"/>
  <c r="W246" i="2"/>
  <c r="V246" i="2"/>
  <c r="T246" i="2"/>
  <c r="U246" i="2" s="1"/>
  <c r="S246" i="2"/>
  <c r="Q246" i="2"/>
  <c r="R246" i="2" s="1"/>
  <c r="P246" i="2"/>
  <c r="N246" i="2"/>
  <c r="O246" i="2" s="1"/>
  <c r="M246" i="2"/>
  <c r="K246" i="2"/>
  <c r="L246" i="2" s="1"/>
  <c r="J246" i="2"/>
  <c r="I246" i="2"/>
  <c r="AF245" i="2" s="1"/>
  <c r="Z245" i="2"/>
  <c r="AA245" i="2" s="1"/>
  <c r="Y245" i="2"/>
  <c r="W245" i="2"/>
  <c r="V245" i="2"/>
  <c r="T245" i="2"/>
  <c r="U245" i="2" s="1"/>
  <c r="S245" i="2"/>
  <c r="Q245" i="2"/>
  <c r="R245" i="2" s="1"/>
  <c r="P245" i="2"/>
  <c r="N245" i="2"/>
  <c r="O245" i="2" s="1"/>
  <c r="M245" i="2"/>
  <c r="K245" i="2"/>
  <c r="L245" i="2" s="1"/>
  <c r="J245" i="2"/>
  <c r="I245" i="2"/>
  <c r="AF244" i="2" s="1"/>
  <c r="Z244" i="2"/>
  <c r="AA244" i="2" s="1"/>
  <c r="Y244" i="2"/>
  <c r="W244" i="2"/>
  <c r="V244" i="2"/>
  <c r="T244" i="2"/>
  <c r="U244" i="2" s="1"/>
  <c r="S244" i="2"/>
  <c r="Q244" i="2"/>
  <c r="R244" i="2" s="1"/>
  <c r="P244" i="2"/>
  <c r="N244" i="2"/>
  <c r="O244" i="2" s="1"/>
  <c r="M244" i="2"/>
  <c r="K244" i="2"/>
  <c r="L244" i="2" s="1"/>
  <c r="J244" i="2"/>
  <c r="I244" i="2"/>
  <c r="AF243" i="2" s="1"/>
  <c r="Z243" i="2"/>
  <c r="AA243" i="2" s="1"/>
  <c r="Y243" i="2"/>
  <c r="W243" i="2"/>
  <c r="V243" i="2"/>
  <c r="T243" i="2"/>
  <c r="U243" i="2" s="1"/>
  <c r="S243" i="2"/>
  <c r="Q243" i="2"/>
  <c r="R243" i="2" s="1"/>
  <c r="P243" i="2"/>
  <c r="N243" i="2"/>
  <c r="O243" i="2" s="1"/>
  <c r="M243" i="2"/>
  <c r="K243" i="2"/>
  <c r="L243" i="2" s="1"/>
  <c r="J243" i="2"/>
  <c r="I243" i="2"/>
  <c r="AF242" i="2" s="1"/>
  <c r="Z242" i="2"/>
  <c r="AA242" i="2" s="1"/>
  <c r="Y242" i="2"/>
  <c r="W242" i="2"/>
  <c r="X242" i="2" s="1"/>
  <c r="V242" i="2"/>
  <c r="T242" i="2"/>
  <c r="S242" i="2"/>
  <c r="Q242" i="2"/>
  <c r="R242" i="2" s="1"/>
  <c r="P242" i="2"/>
  <c r="N242" i="2"/>
  <c r="O242" i="2" s="1"/>
  <c r="M242" i="2"/>
  <c r="K242" i="2"/>
  <c r="L242" i="2" s="1"/>
  <c r="J242" i="2"/>
  <c r="I242" i="2"/>
  <c r="AF241" i="2" s="1"/>
  <c r="Z241" i="2"/>
  <c r="AA241" i="2" s="1"/>
  <c r="Y241" i="2"/>
  <c r="W241" i="2"/>
  <c r="V241" i="2"/>
  <c r="T241" i="2"/>
  <c r="U241" i="2" s="1"/>
  <c r="S241" i="2"/>
  <c r="Q241" i="2"/>
  <c r="R241" i="2" s="1"/>
  <c r="P241" i="2"/>
  <c r="N241" i="2"/>
  <c r="O241" i="2" s="1"/>
  <c r="M241" i="2"/>
  <c r="K241" i="2"/>
  <c r="L241" i="2" s="1"/>
  <c r="J241" i="2"/>
  <c r="I241" i="2"/>
  <c r="AF240" i="2" s="1"/>
  <c r="Z240" i="2"/>
  <c r="AA240" i="2" s="1"/>
  <c r="Y240" i="2"/>
  <c r="W240" i="2"/>
  <c r="X240" i="2" s="1"/>
  <c r="BP38" i="2" s="1"/>
  <c r="V240" i="2"/>
  <c r="T240" i="2"/>
  <c r="U240" i="2" s="1"/>
  <c r="S240" i="2"/>
  <c r="Q240" i="2"/>
  <c r="R240" i="2" s="1"/>
  <c r="P240" i="2"/>
  <c r="N240" i="2"/>
  <c r="O240" i="2" s="1"/>
  <c r="M240" i="2"/>
  <c r="K240" i="2"/>
  <c r="L240" i="2" s="1"/>
  <c r="J240" i="2"/>
  <c r="I240" i="2"/>
  <c r="AF239" i="2" s="1"/>
  <c r="Z239" i="2"/>
  <c r="AA239" i="2" s="1"/>
  <c r="Y239" i="2"/>
  <c r="W239" i="2"/>
  <c r="X239" i="2" s="1"/>
  <c r="V239" i="2"/>
  <c r="T239" i="2"/>
  <c r="U239" i="2" s="1"/>
  <c r="S239" i="2"/>
  <c r="Q239" i="2"/>
  <c r="R239" i="2" s="1"/>
  <c r="P239" i="2"/>
  <c r="N239" i="2"/>
  <c r="M239" i="2"/>
  <c r="K239" i="2"/>
  <c r="L239" i="2" s="1"/>
  <c r="J239" i="2"/>
  <c r="I239" i="2"/>
  <c r="AF238" i="2" s="1"/>
  <c r="Z238" i="2"/>
  <c r="Y238" i="2"/>
  <c r="W238" i="2"/>
  <c r="X238" i="2" s="1"/>
  <c r="V238" i="2"/>
  <c r="T238" i="2"/>
  <c r="U238" i="2" s="1"/>
  <c r="S238" i="2"/>
  <c r="Q238" i="2"/>
  <c r="R238" i="2" s="1"/>
  <c r="P238" i="2"/>
  <c r="N238" i="2"/>
  <c r="O238" i="2" s="1"/>
  <c r="M238" i="2"/>
  <c r="K238" i="2"/>
  <c r="L238" i="2" s="1"/>
  <c r="J238" i="2"/>
  <c r="I238" i="2"/>
  <c r="AF237" i="2" s="1"/>
  <c r="Z237" i="2"/>
  <c r="AA237" i="2" s="1"/>
  <c r="Y237" i="2"/>
  <c r="W237" i="2"/>
  <c r="V237" i="2"/>
  <c r="T237" i="2"/>
  <c r="U237" i="2" s="1"/>
  <c r="S237" i="2"/>
  <c r="Q237" i="2"/>
  <c r="R237" i="2" s="1"/>
  <c r="P237" i="2"/>
  <c r="N237" i="2"/>
  <c r="O237" i="2" s="1"/>
  <c r="M237" i="2"/>
  <c r="K237" i="2"/>
  <c r="L237" i="2" s="1"/>
  <c r="J237" i="2"/>
  <c r="I237" i="2"/>
  <c r="AF236" i="2" s="1"/>
  <c r="Z236" i="2"/>
  <c r="AA236" i="2" s="1"/>
  <c r="Y236" i="2"/>
  <c r="W236" i="2"/>
  <c r="X236" i="2" s="1"/>
  <c r="V236" i="2"/>
  <c r="T236" i="2"/>
  <c r="S236" i="2"/>
  <c r="Q236" i="2"/>
  <c r="R236" i="2" s="1"/>
  <c r="P236" i="2"/>
  <c r="N236" i="2"/>
  <c r="O236" i="2" s="1"/>
  <c r="M236" i="2"/>
  <c r="K236" i="2"/>
  <c r="L236" i="2" s="1"/>
  <c r="J236" i="2"/>
  <c r="I236" i="2"/>
  <c r="AF235" i="2" s="1"/>
  <c r="Z235" i="2"/>
  <c r="AA235" i="2" s="1"/>
  <c r="Y235" i="2"/>
  <c r="W235" i="2"/>
  <c r="X235" i="2" s="1"/>
  <c r="V235" i="2"/>
  <c r="T235" i="2"/>
  <c r="U235" i="2" s="1"/>
  <c r="S235" i="2"/>
  <c r="Q235" i="2"/>
  <c r="R235" i="2" s="1"/>
  <c r="P235" i="2"/>
  <c r="N235" i="2"/>
  <c r="O235" i="2" s="1"/>
  <c r="M235" i="2"/>
  <c r="K235" i="2"/>
  <c r="J235" i="2"/>
  <c r="I235" i="2"/>
  <c r="AF234" i="2" s="1"/>
  <c r="Z234" i="2"/>
  <c r="AA234" i="2" s="1"/>
  <c r="Y234" i="2"/>
  <c r="W234" i="2"/>
  <c r="X234" i="2" s="1"/>
  <c r="V234" i="2"/>
  <c r="T234" i="2"/>
  <c r="U234" i="2" s="1"/>
  <c r="S234" i="2"/>
  <c r="Q234" i="2"/>
  <c r="P234" i="2"/>
  <c r="N234" i="2"/>
  <c r="O234" i="2" s="1"/>
  <c r="M234" i="2"/>
  <c r="K234" i="2"/>
  <c r="L234" i="2" s="1"/>
  <c r="J234" i="2"/>
  <c r="I234" i="2"/>
  <c r="AF233" i="2" s="1"/>
  <c r="Z233" i="2"/>
  <c r="AA233" i="2" s="1"/>
  <c r="Y233" i="2"/>
  <c r="W233" i="2"/>
  <c r="X233" i="2" s="1"/>
  <c r="V233" i="2"/>
  <c r="T233" i="2"/>
  <c r="S233" i="2"/>
  <c r="Q233" i="2"/>
  <c r="R233" i="2" s="1"/>
  <c r="P233" i="2"/>
  <c r="N233" i="2"/>
  <c r="O233" i="2" s="1"/>
  <c r="M233" i="2"/>
  <c r="K233" i="2"/>
  <c r="L233" i="2" s="1"/>
  <c r="J233" i="2"/>
  <c r="I233" i="2"/>
  <c r="AF232" i="2" s="1"/>
  <c r="Z232" i="2"/>
  <c r="Y232" i="2"/>
  <c r="W232" i="2"/>
  <c r="X232" i="2" s="1"/>
  <c r="V232" i="2"/>
  <c r="T232" i="2"/>
  <c r="U232" i="2" s="1"/>
  <c r="S232" i="2"/>
  <c r="Q232" i="2"/>
  <c r="R232" i="2" s="1"/>
  <c r="P232" i="2"/>
  <c r="N232" i="2"/>
  <c r="O232" i="2" s="1"/>
  <c r="M232" i="2"/>
  <c r="K232" i="2"/>
  <c r="L232" i="2" s="1"/>
  <c r="J232" i="2"/>
  <c r="I232" i="2"/>
  <c r="AF231" i="2" s="1"/>
  <c r="Z231" i="2"/>
  <c r="AA231" i="2" s="1"/>
  <c r="Y231" i="2"/>
  <c r="W231" i="2"/>
  <c r="X231" i="2" s="1"/>
  <c r="V231" i="2"/>
  <c r="T231" i="2"/>
  <c r="U231" i="2" s="1"/>
  <c r="S231" i="2"/>
  <c r="Q231" i="2"/>
  <c r="R231" i="2" s="1"/>
  <c r="P231" i="2"/>
  <c r="N231" i="2"/>
  <c r="M231" i="2"/>
  <c r="K231" i="2"/>
  <c r="L231" i="2" s="1"/>
  <c r="J231" i="2"/>
  <c r="I231" i="2"/>
  <c r="AF230" i="2" s="1"/>
  <c r="Z230" i="2"/>
  <c r="AA230" i="2" s="1"/>
  <c r="Y230" i="2"/>
  <c r="W230" i="2"/>
  <c r="X230" i="2" s="1"/>
  <c r="V230" i="2"/>
  <c r="T230" i="2"/>
  <c r="S230" i="2"/>
  <c r="Q230" i="2"/>
  <c r="R230" i="2" s="1"/>
  <c r="P230" i="2"/>
  <c r="N230" i="2"/>
  <c r="O230" i="2" s="1"/>
  <c r="M230" i="2"/>
  <c r="K230" i="2"/>
  <c r="L230" i="2" s="1"/>
  <c r="J230" i="2"/>
  <c r="I230" i="2"/>
  <c r="AF229" i="2" s="1"/>
  <c r="Z229" i="2"/>
  <c r="AA229" i="2" s="1"/>
  <c r="Y229" i="2"/>
  <c r="W229" i="2"/>
  <c r="V229" i="2"/>
  <c r="T229" i="2"/>
  <c r="U229" i="2" s="1"/>
  <c r="S229" i="2"/>
  <c r="Q229" i="2"/>
  <c r="R229" i="2" s="1"/>
  <c r="P229" i="2"/>
  <c r="N229" i="2"/>
  <c r="O229" i="2" s="1"/>
  <c r="M229" i="2"/>
  <c r="K229" i="2"/>
  <c r="L229" i="2" s="1"/>
  <c r="J229" i="2"/>
  <c r="I229" i="2"/>
  <c r="AF228" i="2" s="1"/>
  <c r="Z228" i="2"/>
  <c r="AA228" i="2" s="1"/>
  <c r="Y228" i="2"/>
  <c r="W228" i="2"/>
  <c r="X228" i="2" s="1"/>
  <c r="V228" i="2"/>
  <c r="T228" i="2"/>
  <c r="U228" i="2" s="1"/>
  <c r="S228" i="2"/>
  <c r="Q228" i="2"/>
  <c r="R228" i="2" s="1"/>
  <c r="P228" i="2"/>
  <c r="N228" i="2"/>
  <c r="O228" i="2" s="1"/>
  <c r="M228" i="2"/>
  <c r="K228" i="2"/>
  <c r="J228" i="2"/>
  <c r="I228" i="2"/>
  <c r="AF227" i="2" s="1"/>
  <c r="Z227" i="2"/>
  <c r="AA227" i="2" s="1"/>
  <c r="Y227" i="2"/>
  <c r="W227" i="2"/>
  <c r="X227" i="2" s="1"/>
  <c r="V227" i="2"/>
  <c r="T227" i="2"/>
  <c r="S227" i="2"/>
  <c r="Q227" i="2"/>
  <c r="R227" i="2" s="1"/>
  <c r="P227" i="2"/>
  <c r="N227" i="2"/>
  <c r="O227" i="2" s="1"/>
  <c r="M227" i="2"/>
  <c r="K227" i="2"/>
  <c r="L227" i="2" s="1"/>
  <c r="J227" i="2"/>
  <c r="I227" i="2"/>
  <c r="AF226" i="2" s="1"/>
  <c r="Z226" i="2"/>
  <c r="Y226" i="2"/>
  <c r="W226" i="2"/>
  <c r="X226" i="2" s="1"/>
  <c r="V226" i="2"/>
  <c r="T226" i="2"/>
  <c r="U226" i="2" s="1"/>
  <c r="S226" i="2"/>
  <c r="Q226" i="2"/>
  <c r="R226" i="2" s="1"/>
  <c r="P226" i="2"/>
  <c r="N226" i="2"/>
  <c r="O226" i="2" s="1"/>
  <c r="M226" i="2"/>
  <c r="K226" i="2"/>
  <c r="L226" i="2" s="1"/>
  <c r="J226" i="2"/>
  <c r="I226" i="2"/>
  <c r="AF225" i="2" s="1"/>
  <c r="Z225" i="2"/>
  <c r="AA225" i="2" s="1"/>
  <c r="Y225" i="2"/>
  <c r="W225" i="2"/>
  <c r="X225" i="2" s="1"/>
  <c r="V225" i="2"/>
  <c r="T225" i="2"/>
  <c r="U225" i="2" s="1"/>
  <c r="S225" i="2"/>
  <c r="Q225" i="2"/>
  <c r="R225" i="2" s="1"/>
  <c r="P225" i="2"/>
  <c r="N225" i="2"/>
  <c r="O225" i="2" s="1"/>
  <c r="M225" i="2"/>
  <c r="K225" i="2"/>
  <c r="J225" i="2"/>
  <c r="I225" i="2"/>
  <c r="AF224" i="2" s="1"/>
  <c r="Z224" i="2"/>
  <c r="AA224" i="2" s="1"/>
  <c r="Y224" i="2"/>
  <c r="W224" i="2"/>
  <c r="X224" i="2" s="1"/>
  <c r="V224" i="2"/>
  <c r="T224" i="2"/>
  <c r="U224" i="2" s="1"/>
  <c r="S224" i="2"/>
  <c r="Q224" i="2"/>
  <c r="R224" i="2" s="1"/>
  <c r="P224" i="2"/>
  <c r="N224" i="2"/>
  <c r="O224" i="2" s="1"/>
  <c r="M224" i="2"/>
  <c r="K224" i="2"/>
  <c r="J224" i="2"/>
  <c r="I224" i="2"/>
  <c r="AF223" i="2" s="1"/>
  <c r="Z223" i="2"/>
  <c r="AA223" i="2" s="1"/>
  <c r="Y223" i="2"/>
  <c r="W223" i="2"/>
  <c r="X223" i="2" s="1"/>
  <c r="BP35" i="2" s="1"/>
  <c r="V223" i="2"/>
  <c r="T223" i="2"/>
  <c r="U223" i="2" s="1"/>
  <c r="S223" i="2"/>
  <c r="Q223" i="2"/>
  <c r="R223" i="2" s="1"/>
  <c r="P223" i="2"/>
  <c r="N223" i="2"/>
  <c r="O223" i="2" s="1"/>
  <c r="M223" i="2"/>
  <c r="K223" i="2"/>
  <c r="L223" i="2" s="1"/>
  <c r="J223" i="2"/>
  <c r="I223" i="2"/>
  <c r="AF222" i="2" s="1"/>
  <c r="Z222" i="2"/>
  <c r="AA222" i="2" s="1"/>
  <c r="Y222" i="2"/>
  <c r="W222" i="2"/>
  <c r="X222" i="2" s="1"/>
  <c r="BP34" i="2" s="1"/>
  <c r="V222" i="2"/>
  <c r="T222" i="2"/>
  <c r="U222" i="2" s="1"/>
  <c r="S222" i="2"/>
  <c r="Q222" i="2"/>
  <c r="R222" i="2" s="1"/>
  <c r="P222" i="2"/>
  <c r="N222" i="2"/>
  <c r="O222" i="2" s="1"/>
  <c r="M222" i="2"/>
  <c r="K222" i="2"/>
  <c r="L222" i="2" s="1"/>
  <c r="J222" i="2"/>
  <c r="I222" i="2"/>
  <c r="AF221" i="2" s="1"/>
  <c r="Z221" i="2"/>
  <c r="AA221" i="2" s="1"/>
  <c r="Y221" i="2"/>
  <c r="W221" i="2"/>
  <c r="X221" i="2" s="1"/>
  <c r="V221" i="2"/>
  <c r="T221" i="2"/>
  <c r="U221" i="2" s="1"/>
  <c r="S221" i="2"/>
  <c r="Q221" i="2"/>
  <c r="P221" i="2"/>
  <c r="N221" i="2"/>
  <c r="O221" i="2" s="1"/>
  <c r="M221" i="2"/>
  <c r="K221" i="2"/>
  <c r="L221" i="2" s="1"/>
  <c r="J221" i="2"/>
  <c r="I221" i="2"/>
  <c r="AF220" i="2" s="1"/>
  <c r="Z220" i="2"/>
  <c r="AA220" i="2" s="1"/>
  <c r="Y220" i="2"/>
  <c r="W220" i="2"/>
  <c r="X220" i="2" s="1"/>
  <c r="V220" i="2"/>
  <c r="T220" i="2"/>
  <c r="S220" i="2"/>
  <c r="Q220" i="2"/>
  <c r="R220" i="2" s="1"/>
  <c r="P220" i="2"/>
  <c r="N220" i="2"/>
  <c r="O220" i="2" s="1"/>
  <c r="M220" i="2"/>
  <c r="K220" i="2"/>
  <c r="L220" i="2" s="1"/>
  <c r="J220" i="2"/>
  <c r="I220" i="2"/>
  <c r="AF219" i="2" s="1"/>
  <c r="Z219" i="2"/>
  <c r="AA219" i="2" s="1"/>
  <c r="Y219" i="2"/>
  <c r="W219" i="2"/>
  <c r="X219" i="2" s="1"/>
  <c r="V219" i="2"/>
  <c r="T219" i="2"/>
  <c r="U219" i="2" s="1"/>
  <c r="S219" i="2"/>
  <c r="Q219" i="2"/>
  <c r="R219" i="2" s="1"/>
  <c r="P219" i="2"/>
  <c r="N219" i="2"/>
  <c r="O219" i="2" s="1"/>
  <c r="M219" i="2"/>
  <c r="K219" i="2"/>
  <c r="J219" i="2"/>
  <c r="I219" i="2"/>
  <c r="AF218" i="2" s="1"/>
  <c r="Z218" i="2"/>
  <c r="Y218" i="2"/>
  <c r="W218" i="2"/>
  <c r="X218" i="2" s="1"/>
  <c r="V218" i="2"/>
  <c r="T218" i="2"/>
  <c r="U218" i="2" s="1"/>
  <c r="S218" i="2"/>
  <c r="Q218" i="2"/>
  <c r="R218" i="2" s="1"/>
  <c r="P218" i="2"/>
  <c r="N218" i="2"/>
  <c r="O218" i="2" s="1"/>
  <c r="M218" i="2"/>
  <c r="K218" i="2"/>
  <c r="L218" i="2" s="1"/>
  <c r="J218" i="2"/>
  <c r="I218" i="2"/>
  <c r="AF217" i="2" s="1"/>
  <c r="Z217" i="2"/>
  <c r="AA217" i="2" s="1"/>
  <c r="Y217" i="2"/>
  <c r="W217" i="2"/>
  <c r="X217" i="2" s="1"/>
  <c r="V217" i="2"/>
  <c r="T217" i="2"/>
  <c r="U217" i="2" s="1"/>
  <c r="S217" i="2"/>
  <c r="Q217" i="2"/>
  <c r="R217" i="2" s="1"/>
  <c r="P217" i="2"/>
  <c r="N217" i="2"/>
  <c r="M217" i="2"/>
  <c r="K217" i="2"/>
  <c r="L217" i="2" s="1"/>
  <c r="J217" i="2"/>
  <c r="I217" i="2"/>
  <c r="AF216" i="2" s="1"/>
  <c r="Z216" i="2"/>
  <c r="AA216" i="2" s="1"/>
  <c r="Y216" i="2"/>
  <c r="W216" i="2"/>
  <c r="X216" i="2" s="1"/>
  <c r="V216" i="2"/>
  <c r="T216" i="2"/>
  <c r="S216" i="2"/>
  <c r="Q216" i="2"/>
  <c r="R216" i="2" s="1"/>
  <c r="P216" i="2"/>
  <c r="N216" i="2"/>
  <c r="O216" i="2" s="1"/>
  <c r="M216" i="2"/>
  <c r="K216" i="2"/>
  <c r="L216" i="2" s="1"/>
  <c r="J216" i="2"/>
  <c r="I216" i="2"/>
  <c r="AF215" i="2" s="1"/>
  <c r="Z215" i="2"/>
  <c r="AA215" i="2" s="1"/>
  <c r="Y215" i="2"/>
  <c r="W215" i="2"/>
  <c r="X215" i="2" s="1"/>
  <c r="V215" i="2"/>
  <c r="T215" i="2"/>
  <c r="U215" i="2" s="1"/>
  <c r="S215" i="2"/>
  <c r="Q215" i="2"/>
  <c r="P215" i="2"/>
  <c r="N215" i="2"/>
  <c r="O215" i="2" s="1"/>
  <c r="M215" i="2"/>
  <c r="K215" i="2"/>
  <c r="L215" i="2" s="1"/>
  <c r="J215" i="2"/>
  <c r="I215" i="2"/>
  <c r="AF214" i="2" s="1"/>
  <c r="Z214" i="2"/>
  <c r="AA214" i="2" s="1"/>
  <c r="Y214" i="2"/>
  <c r="W214" i="2"/>
  <c r="X214" i="2" s="1"/>
  <c r="V214" i="2"/>
  <c r="T214" i="2"/>
  <c r="U214" i="2" s="1"/>
  <c r="S214" i="2"/>
  <c r="Q214" i="2"/>
  <c r="R214" i="2" s="1"/>
  <c r="P214" i="2"/>
  <c r="N214" i="2"/>
  <c r="M214" i="2"/>
  <c r="K214" i="2"/>
  <c r="L214" i="2" s="1"/>
  <c r="J214" i="2"/>
  <c r="I214" i="2"/>
  <c r="AF213" i="2" s="1"/>
  <c r="Z213" i="2"/>
  <c r="AA213" i="2" s="1"/>
  <c r="Y213" i="2"/>
  <c r="W213" i="2"/>
  <c r="X213" i="2" s="1"/>
  <c r="V213" i="2"/>
  <c r="T213" i="2"/>
  <c r="U213" i="2" s="1"/>
  <c r="S213" i="2"/>
  <c r="Q213" i="2"/>
  <c r="R213" i="2" s="1"/>
  <c r="P213" i="2"/>
  <c r="N213" i="2"/>
  <c r="O213" i="2" s="1"/>
  <c r="M213" i="2"/>
  <c r="K213" i="2"/>
  <c r="J213" i="2"/>
  <c r="I213" i="2"/>
  <c r="AF212" i="2" s="1"/>
  <c r="Z212" i="2"/>
  <c r="AA212" i="2" s="1"/>
  <c r="Y212" i="2"/>
  <c r="W212" i="2"/>
  <c r="X212" i="2" s="1"/>
  <c r="BP33" i="2" s="1"/>
  <c r="V212" i="2"/>
  <c r="T212" i="2"/>
  <c r="U212" i="2" s="1"/>
  <c r="S212" i="2"/>
  <c r="Q212" i="2"/>
  <c r="R212" i="2" s="1"/>
  <c r="P212" i="2"/>
  <c r="N212" i="2"/>
  <c r="O212" i="2" s="1"/>
  <c r="M212" i="2"/>
  <c r="K212" i="2"/>
  <c r="L212" i="2" s="1"/>
  <c r="J212" i="2"/>
  <c r="I212" i="2"/>
  <c r="AF211" i="2" s="1"/>
  <c r="Z211" i="2"/>
  <c r="AA211" i="2" s="1"/>
  <c r="Y211" i="2"/>
  <c r="W211" i="2"/>
  <c r="X211" i="2" s="1"/>
  <c r="V211" i="2"/>
  <c r="T211" i="2"/>
  <c r="U211" i="2" s="1"/>
  <c r="S211" i="2"/>
  <c r="Q211" i="2"/>
  <c r="R211" i="2" s="1"/>
  <c r="P211" i="2"/>
  <c r="N211" i="2"/>
  <c r="O211" i="2" s="1"/>
  <c r="M211" i="2"/>
  <c r="K211" i="2"/>
  <c r="J211" i="2"/>
  <c r="I211" i="2"/>
  <c r="AF210" i="2" s="1"/>
  <c r="Z210" i="2"/>
  <c r="AA210" i="2" s="1"/>
  <c r="Y210" i="2"/>
  <c r="W210" i="2"/>
  <c r="V210" i="2"/>
  <c r="T210" i="2"/>
  <c r="U210" i="2" s="1"/>
  <c r="S210" i="2"/>
  <c r="Q210" i="2"/>
  <c r="R210" i="2" s="1"/>
  <c r="P210" i="2"/>
  <c r="N210" i="2"/>
  <c r="O210" i="2" s="1"/>
  <c r="M210" i="2"/>
  <c r="K210" i="2"/>
  <c r="L210" i="2" s="1"/>
  <c r="J210" i="2"/>
  <c r="I210" i="2"/>
  <c r="AF209" i="2" s="1"/>
  <c r="Z209" i="2"/>
  <c r="AA209" i="2" s="1"/>
  <c r="Y209" i="2"/>
  <c r="W209" i="2"/>
  <c r="X209" i="2" s="1"/>
  <c r="V209" i="2"/>
  <c r="T209" i="2"/>
  <c r="U209" i="2" s="1"/>
  <c r="S209" i="2"/>
  <c r="Q209" i="2"/>
  <c r="P209" i="2"/>
  <c r="N209" i="2"/>
  <c r="O209" i="2" s="1"/>
  <c r="M209" i="2"/>
  <c r="K209" i="2"/>
  <c r="L209" i="2" s="1"/>
  <c r="J209" i="2"/>
  <c r="I209" i="2"/>
  <c r="AF208" i="2" s="1"/>
  <c r="Z208" i="2"/>
  <c r="AA208" i="2" s="1"/>
  <c r="Y208" i="2"/>
  <c r="W208" i="2"/>
  <c r="X208" i="2" s="1"/>
  <c r="V208" i="2"/>
  <c r="T208" i="2"/>
  <c r="U208" i="2" s="1"/>
  <c r="S208" i="2"/>
  <c r="Q208" i="2"/>
  <c r="P208" i="2"/>
  <c r="N208" i="2"/>
  <c r="O208" i="2" s="1"/>
  <c r="M208" i="2"/>
  <c r="K208" i="2"/>
  <c r="L208" i="2" s="1"/>
  <c r="J208" i="2"/>
  <c r="I208" i="2"/>
  <c r="AF207" i="2" s="1"/>
  <c r="Z207" i="2"/>
  <c r="Y207" i="2"/>
  <c r="W207" i="2"/>
  <c r="X207" i="2" s="1"/>
  <c r="V207" i="2"/>
  <c r="T207" i="2"/>
  <c r="U207" i="2" s="1"/>
  <c r="S207" i="2"/>
  <c r="Q207" i="2"/>
  <c r="R207" i="2" s="1"/>
  <c r="P207" i="2"/>
  <c r="N207" i="2"/>
  <c r="O207" i="2" s="1"/>
  <c r="M207" i="2"/>
  <c r="K207" i="2"/>
  <c r="L207" i="2" s="1"/>
  <c r="J207" i="2"/>
  <c r="I207" i="2"/>
  <c r="AF206" i="2" s="1"/>
  <c r="Z206" i="2"/>
  <c r="AA206" i="2" s="1"/>
  <c r="Y206" i="2"/>
  <c r="W206" i="2"/>
  <c r="X206" i="2" s="1"/>
  <c r="V206" i="2"/>
  <c r="T206" i="2"/>
  <c r="U206" i="2" s="1"/>
  <c r="S206" i="2"/>
  <c r="Q206" i="2"/>
  <c r="R206" i="2" s="1"/>
  <c r="P206" i="2"/>
  <c r="N206" i="2"/>
  <c r="O206" i="2" s="1"/>
  <c r="M206" i="2"/>
  <c r="K206" i="2"/>
  <c r="J206" i="2"/>
  <c r="I206" i="2"/>
  <c r="AF205" i="2" s="1"/>
  <c r="Z205" i="2"/>
  <c r="AA205" i="2" s="1"/>
  <c r="Y205" i="2"/>
  <c r="W205" i="2"/>
  <c r="X205" i="2" s="1"/>
  <c r="V205" i="2"/>
  <c r="T205" i="2"/>
  <c r="U205" i="2" s="1"/>
  <c r="S205" i="2"/>
  <c r="Q205" i="2"/>
  <c r="R205" i="2" s="1"/>
  <c r="P205" i="2"/>
  <c r="N205" i="2"/>
  <c r="M205" i="2"/>
  <c r="K205" i="2"/>
  <c r="L205" i="2" s="1"/>
  <c r="J205" i="2"/>
  <c r="I205" i="2"/>
  <c r="AF204" i="2" s="1"/>
  <c r="Z204" i="2"/>
  <c r="AA204" i="2" s="1"/>
  <c r="Y204" i="2"/>
  <c r="W204" i="2"/>
  <c r="V204" i="2"/>
  <c r="T204" i="2"/>
  <c r="U204" i="2" s="1"/>
  <c r="S204" i="2"/>
  <c r="Q204" i="2"/>
  <c r="R204" i="2" s="1"/>
  <c r="P204" i="2"/>
  <c r="N204" i="2"/>
  <c r="O204" i="2" s="1"/>
  <c r="M204" i="2"/>
  <c r="K204" i="2"/>
  <c r="L204" i="2" s="1"/>
  <c r="J204" i="2"/>
  <c r="I204" i="2"/>
  <c r="AF203" i="2" s="1"/>
  <c r="Z203" i="2"/>
  <c r="AA203" i="2" s="1"/>
  <c r="Y203" i="2"/>
  <c r="W203" i="2"/>
  <c r="X203" i="2" s="1"/>
  <c r="V203" i="2"/>
  <c r="T203" i="2"/>
  <c r="U203" i="2" s="1"/>
  <c r="S203" i="2"/>
  <c r="Q203" i="2"/>
  <c r="R203" i="2" s="1"/>
  <c r="P203" i="2"/>
  <c r="N203" i="2"/>
  <c r="M203" i="2"/>
  <c r="K203" i="2"/>
  <c r="L203" i="2" s="1"/>
  <c r="J203" i="2"/>
  <c r="I203" i="2"/>
  <c r="AF202" i="2" s="1"/>
  <c r="Z202" i="2"/>
  <c r="AA202" i="2" s="1"/>
  <c r="Y202" i="2"/>
  <c r="W202" i="2"/>
  <c r="X202" i="2" s="1"/>
  <c r="V202" i="2"/>
  <c r="T202" i="2"/>
  <c r="U202" i="2" s="1"/>
  <c r="S202" i="2"/>
  <c r="Q202" i="2"/>
  <c r="R202" i="2" s="1"/>
  <c r="P202" i="2"/>
  <c r="N202" i="2"/>
  <c r="M202" i="2"/>
  <c r="K202" i="2"/>
  <c r="L202" i="2" s="1"/>
  <c r="J202" i="2"/>
  <c r="I202" i="2"/>
  <c r="AF201" i="2" s="1"/>
  <c r="Z201" i="2"/>
  <c r="AA201" i="2" s="1"/>
  <c r="Y201" i="2"/>
  <c r="W201" i="2"/>
  <c r="X201" i="2" s="1"/>
  <c r="V201" i="2"/>
  <c r="T201" i="2"/>
  <c r="U201" i="2" s="1"/>
  <c r="S201" i="2"/>
  <c r="Q201" i="2"/>
  <c r="R201" i="2" s="1"/>
  <c r="P201" i="2"/>
  <c r="N201" i="2"/>
  <c r="M201" i="2"/>
  <c r="K201" i="2"/>
  <c r="L201" i="2" s="1"/>
  <c r="J201" i="2"/>
  <c r="I201" i="2"/>
  <c r="AF200" i="2" s="1"/>
  <c r="Z200" i="2"/>
  <c r="AA200" i="2" s="1"/>
  <c r="Y200" i="2"/>
  <c r="W200" i="2"/>
  <c r="X200" i="2" s="1"/>
  <c r="V200" i="2"/>
  <c r="T200" i="2"/>
  <c r="U200" i="2" s="1"/>
  <c r="S200" i="2"/>
  <c r="Q200" i="2"/>
  <c r="P200" i="2"/>
  <c r="N200" i="2"/>
  <c r="O200" i="2" s="1"/>
  <c r="M200" i="2"/>
  <c r="K200" i="2"/>
  <c r="L200" i="2" s="1"/>
  <c r="J200" i="2"/>
  <c r="I200" i="2"/>
  <c r="AF199" i="2" s="1"/>
  <c r="Z199" i="2"/>
  <c r="AA199" i="2" s="1"/>
  <c r="Y199" i="2"/>
  <c r="W199" i="2"/>
  <c r="X199" i="2" s="1"/>
  <c r="V199" i="2"/>
  <c r="T199" i="2"/>
  <c r="U199" i="2" s="1"/>
  <c r="S199" i="2"/>
  <c r="Q199" i="2"/>
  <c r="P199" i="2"/>
  <c r="N199" i="2"/>
  <c r="O199" i="2" s="1"/>
  <c r="M199" i="2"/>
  <c r="K199" i="2"/>
  <c r="L199" i="2" s="1"/>
  <c r="J199" i="2"/>
  <c r="I199" i="2"/>
  <c r="AF198" i="2" s="1"/>
  <c r="Z198" i="2"/>
  <c r="AA198" i="2" s="1"/>
  <c r="Y198" i="2"/>
  <c r="W198" i="2"/>
  <c r="X198" i="2" s="1"/>
  <c r="V198" i="2"/>
  <c r="T198" i="2"/>
  <c r="U198" i="2" s="1"/>
  <c r="S198" i="2"/>
  <c r="Q198" i="2"/>
  <c r="P198" i="2"/>
  <c r="N198" i="2"/>
  <c r="O198" i="2" s="1"/>
  <c r="M198" i="2"/>
  <c r="K198" i="2"/>
  <c r="L198" i="2" s="1"/>
  <c r="J198" i="2"/>
  <c r="I198" i="2"/>
  <c r="AF197" i="2" s="1"/>
  <c r="Z197" i="2"/>
  <c r="AA197" i="2" s="1"/>
  <c r="Y197" i="2"/>
  <c r="W197" i="2"/>
  <c r="X197" i="2" s="1"/>
  <c r="V197" i="2"/>
  <c r="T197" i="2"/>
  <c r="U197" i="2" s="1"/>
  <c r="S197" i="2"/>
  <c r="Q197" i="2"/>
  <c r="P197" i="2"/>
  <c r="N197" i="2"/>
  <c r="O197" i="2" s="1"/>
  <c r="M197" i="2"/>
  <c r="K197" i="2"/>
  <c r="L197" i="2" s="1"/>
  <c r="J197" i="2"/>
  <c r="I197" i="2"/>
  <c r="AF196" i="2" s="1"/>
  <c r="Z196" i="2"/>
  <c r="AA196" i="2" s="1"/>
  <c r="Y196" i="2"/>
  <c r="W196" i="2"/>
  <c r="X196" i="2" s="1"/>
  <c r="V196" i="2"/>
  <c r="T196" i="2"/>
  <c r="U196" i="2" s="1"/>
  <c r="S196" i="2"/>
  <c r="Q196" i="2"/>
  <c r="R196" i="2" s="1"/>
  <c r="P196" i="2"/>
  <c r="N196" i="2"/>
  <c r="O196" i="2" s="1"/>
  <c r="M196" i="2"/>
  <c r="K196" i="2"/>
  <c r="J196" i="2"/>
  <c r="I196" i="2"/>
  <c r="AF195" i="2" s="1"/>
  <c r="Z195" i="2"/>
  <c r="AA195" i="2" s="1"/>
  <c r="Y195" i="2"/>
  <c r="W195" i="2"/>
  <c r="X195" i="2" s="1"/>
  <c r="V195" i="2"/>
  <c r="T195" i="2"/>
  <c r="U195" i="2" s="1"/>
  <c r="S195" i="2"/>
  <c r="Q195" i="2"/>
  <c r="R195" i="2" s="1"/>
  <c r="P195" i="2"/>
  <c r="N195" i="2"/>
  <c r="M195" i="2"/>
  <c r="K195" i="2"/>
  <c r="L195" i="2" s="1"/>
  <c r="J195" i="2"/>
  <c r="I195" i="2"/>
  <c r="AF194" i="2" s="1"/>
  <c r="Z194" i="2"/>
  <c r="AA194" i="2" s="1"/>
  <c r="Y194" i="2"/>
  <c r="W194" i="2"/>
  <c r="X194" i="2" s="1"/>
  <c r="V194" i="2"/>
  <c r="T194" i="2"/>
  <c r="U194" i="2" s="1"/>
  <c r="S194" i="2"/>
  <c r="Q194" i="2"/>
  <c r="P194" i="2"/>
  <c r="N194" i="2"/>
  <c r="O194" i="2" s="1"/>
  <c r="M194" i="2"/>
  <c r="K194" i="2"/>
  <c r="L194" i="2" s="1"/>
  <c r="J194" i="2"/>
  <c r="I194" i="2"/>
  <c r="AF193" i="2" s="1"/>
  <c r="Z193" i="2"/>
  <c r="AA193" i="2" s="1"/>
  <c r="Y193" i="2"/>
  <c r="W193" i="2"/>
  <c r="X193" i="2" s="1"/>
  <c r="V193" i="2"/>
  <c r="T193" i="2"/>
  <c r="U193" i="2" s="1"/>
  <c r="S193" i="2"/>
  <c r="Q193" i="2"/>
  <c r="R193" i="2" s="1"/>
  <c r="P193" i="2"/>
  <c r="N193" i="2"/>
  <c r="M193" i="2"/>
  <c r="K193" i="2"/>
  <c r="L193" i="2" s="1"/>
  <c r="J193" i="2"/>
  <c r="I193" i="2"/>
  <c r="AF192" i="2" s="1"/>
  <c r="Z192" i="2"/>
  <c r="AA192" i="2" s="1"/>
  <c r="Y192" i="2"/>
  <c r="W192" i="2"/>
  <c r="X192" i="2" s="1"/>
  <c r="V192" i="2"/>
  <c r="T192" i="2"/>
  <c r="U192" i="2" s="1"/>
  <c r="S192" i="2"/>
  <c r="Q192" i="2"/>
  <c r="P192" i="2"/>
  <c r="N192" i="2"/>
  <c r="O192" i="2" s="1"/>
  <c r="M192" i="2"/>
  <c r="K192" i="2"/>
  <c r="L192" i="2" s="1"/>
  <c r="J192" i="2"/>
  <c r="I192" i="2"/>
  <c r="AF191" i="2" s="1"/>
  <c r="Z191" i="2"/>
  <c r="AA191" i="2" s="1"/>
  <c r="Y191" i="2"/>
  <c r="W191" i="2"/>
  <c r="X191" i="2" s="1"/>
  <c r="V191" i="2"/>
  <c r="T191" i="2"/>
  <c r="S191" i="2"/>
  <c r="Q191" i="2"/>
  <c r="R191" i="2" s="1"/>
  <c r="P191" i="2"/>
  <c r="N191" i="2"/>
  <c r="O191" i="2" s="1"/>
  <c r="M191" i="2"/>
  <c r="K191" i="2"/>
  <c r="L191" i="2" s="1"/>
  <c r="J191" i="2"/>
  <c r="I191" i="2"/>
  <c r="AF190" i="2" s="1"/>
  <c r="Z190" i="2"/>
  <c r="AA190" i="2" s="1"/>
  <c r="Y190" i="2"/>
  <c r="W190" i="2"/>
  <c r="X190" i="2" s="1"/>
  <c r="V190" i="2"/>
  <c r="T190" i="2"/>
  <c r="U190" i="2" s="1"/>
  <c r="S190" i="2"/>
  <c r="Q190" i="2"/>
  <c r="P190" i="2"/>
  <c r="N190" i="2"/>
  <c r="O190" i="2" s="1"/>
  <c r="M190" i="2"/>
  <c r="K190" i="2"/>
  <c r="L190" i="2" s="1"/>
  <c r="J190" i="2"/>
  <c r="I190" i="2"/>
  <c r="AF189" i="2" s="1"/>
  <c r="Z189" i="2"/>
  <c r="AA189" i="2" s="1"/>
  <c r="Y189" i="2"/>
  <c r="W189" i="2"/>
  <c r="X189" i="2" s="1"/>
  <c r="V189" i="2"/>
  <c r="T189" i="2"/>
  <c r="S189" i="2"/>
  <c r="Q189" i="2"/>
  <c r="R189" i="2" s="1"/>
  <c r="P189" i="2"/>
  <c r="N189" i="2"/>
  <c r="O189" i="2" s="1"/>
  <c r="M189" i="2"/>
  <c r="K189" i="2"/>
  <c r="L189" i="2" s="1"/>
  <c r="J189" i="2"/>
  <c r="I189" i="2"/>
  <c r="AF188" i="2" s="1"/>
  <c r="Z188" i="2"/>
  <c r="AA188" i="2" s="1"/>
  <c r="Y188" i="2"/>
  <c r="W188" i="2"/>
  <c r="X188" i="2" s="1"/>
  <c r="V188" i="2"/>
  <c r="T188" i="2"/>
  <c r="S188" i="2"/>
  <c r="Q188" i="2"/>
  <c r="R188" i="2" s="1"/>
  <c r="P188" i="2"/>
  <c r="N188" i="2"/>
  <c r="O188" i="2" s="1"/>
  <c r="M188" i="2"/>
  <c r="K188" i="2"/>
  <c r="L188" i="2" s="1"/>
  <c r="J188" i="2"/>
  <c r="I188" i="2"/>
  <c r="AF187" i="2" s="1"/>
  <c r="Z187" i="2"/>
  <c r="AA187" i="2" s="1"/>
  <c r="Y187" i="2"/>
  <c r="W187" i="2"/>
  <c r="X187" i="2" s="1"/>
  <c r="V187" i="2"/>
  <c r="T187" i="2"/>
  <c r="U187" i="2" s="1"/>
  <c r="S187" i="2"/>
  <c r="Q187" i="2"/>
  <c r="R187" i="2" s="1"/>
  <c r="P187" i="2"/>
  <c r="N187" i="2"/>
  <c r="O187" i="2" s="1"/>
  <c r="M187" i="2"/>
  <c r="K187" i="2"/>
  <c r="J187" i="2"/>
  <c r="I187" i="2"/>
  <c r="AF186" i="2" s="1"/>
  <c r="Z186" i="2"/>
  <c r="AA186" i="2" s="1"/>
  <c r="Y186" i="2"/>
  <c r="W186" i="2"/>
  <c r="X186" i="2" s="1"/>
  <c r="V186" i="2"/>
  <c r="T186" i="2"/>
  <c r="S186" i="2"/>
  <c r="Q186" i="2"/>
  <c r="R186" i="2" s="1"/>
  <c r="P186" i="2"/>
  <c r="N186" i="2"/>
  <c r="O186" i="2" s="1"/>
  <c r="M186" i="2"/>
  <c r="K186" i="2"/>
  <c r="L186" i="2" s="1"/>
  <c r="J186" i="2"/>
  <c r="I186" i="2"/>
  <c r="AF185" i="2" s="1"/>
  <c r="Z185" i="2"/>
  <c r="AA185" i="2" s="1"/>
  <c r="Y185" i="2"/>
  <c r="W185" i="2"/>
  <c r="X185" i="2" s="1"/>
  <c r="BP30" i="2" s="1"/>
  <c r="V185" i="2"/>
  <c r="T185" i="2"/>
  <c r="U185" i="2" s="1"/>
  <c r="S185" i="2"/>
  <c r="Q185" i="2"/>
  <c r="R185" i="2" s="1"/>
  <c r="P185" i="2"/>
  <c r="N185" i="2"/>
  <c r="O185" i="2" s="1"/>
  <c r="M185" i="2"/>
  <c r="K185" i="2"/>
  <c r="L185" i="2" s="1"/>
  <c r="J185" i="2"/>
  <c r="I185" i="2"/>
  <c r="AF184" i="2" s="1"/>
  <c r="Z184" i="2"/>
  <c r="AA184" i="2" s="1"/>
  <c r="Y184" i="2"/>
  <c r="W184" i="2"/>
  <c r="X184" i="2" s="1"/>
  <c r="V184" i="2"/>
  <c r="T184" i="2"/>
  <c r="S184" i="2"/>
  <c r="Q184" i="2"/>
  <c r="R184" i="2" s="1"/>
  <c r="P184" i="2"/>
  <c r="N184" i="2"/>
  <c r="O184" i="2" s="1"/>
  <c r="M184" i="2"/>
  <c r="K184" i="2"/>
  <c r="L184" i="2" s="1"/>
  <c r="J184" i="2"/>
  <c r="I184" i="2"/>
  <c r="AF183" i="2" s="1"/>
  <c r="Z183" i="2"/>
  <c r="AA183" i="2" s="1"/>
  <c r="Y183" i="2"/>
  <c r="W183" i="2"/>
  <c r="V183" i="2"/>
  <c r="T183" i="2"/>
  <c r="U183" i="2" s="1"/>
  <c r="S183" i="2"/>
  <c r="Q183" i="2"/>
  <c r="R183" i="2" s="1"/>
  <c r="P183" i="2"/>
  <c r="N183" i="2"/>
  <c r="O183" i="2" s="1"/>
  <c r="M183" i="2"/>
  <c r="K183" i="2"/>
  <c r="L183" i="2" s="1"/>
  <c r="J183" i="2"/>
  <c r="I183" i="2"/>
  <c r="AF182" i="2" s="1"/>
  <c r="Z182" i="2"/>
  <c r="Y182" i="2"/>
  <c r="W182" i="2"/>
  <c r="X182" i="2" s="1"/>
  <c r="V182" i="2"/>
  <c r="T182" i="2"/>
  <c r="U182" i="2" s="1"/>
  <c r="S182" i="2"/>
  <c r="Q182" i="2"/>
  <c r="R182" i="2" s="1"/>
  <c r="P182" i="2"/>
  <c r="N182" i="2"/>
  <c r="O182" i="2" s="1"/>
  <c r="M182" i="2"/>
  <c r="K182" i="2"/>
  <c r="L182" i="2" s="1"/>
  <c r="J182" i="2"/>
  <c r="I182" i="2"/>
  <c r="AF181" i="2" s="1"/>
  <c r="Z181" i="2"/>
  <c r="AA181" i="2" s="1"/>
  <c r="Y181" i="2"/>
  <c r="W181" i="2"/>
  <c r="X181" i="2" s="1"/>
  <c r="V181" i="2"/>
  <c r="T181" i="2"/>
  <c r="U181" i="2" s="1"/>
  <c r="S181" i="2"/>
  <c r="Q181" i="2"/>
  <c r="P181" i="2"/>
  <c r="N181" i="2"/>
  <c r="O181" i="2" s="1"/>
  <c r="M181" i="2"/>
  <c r="K181" i="2"/>
  <c r="L181" i="2" s="1"/>
  <c r="J181" i="2"/>
  <c r="I181" i="2"/>
  <c r="AF180" i="2" s="1"/>
  <c r="Z180" i="2"/>
  <c r="AA180" i="2" s="1"/>
  <c r="Y180" i="2"/>
  <c r="W180" i="2"/>
  <c r="X180" i="2" s="1"/>
  <c r="V180" i="2"/>
  <c r="T180" i="2"/>
  <c r="S180" i="2"/>
  <c r="Q180" i="2"/>
  <c r="R180" i="2" s="1"/>
  <c r="P180" i="2"/>
  <c r="N180" i="2"/>
  <c r="O180" i="2" s="1"/>
  <c r="M180" i="2"/>
  <c r="K180" i="2"/>
  <c r="L180" i="2" s="1"/>
  <c r="J180" i="2"/>
  <c r="I180" i="2"/>
  <c r="AF179" i="2" s="1"/>
  <c r="Z179" i="2"/>
  <c r="AA179" i="2" s="1"/>
  <c r="Y179" i="2"/>
  <c r="W179" i="2"/>
  <c r="X179" i="2" s="1"/>
  <c r="BP28" i="2" s="1"/>
  <c r="V179" i="2"/>
  <c r="T179" i="2"/>
  <c r="U179" i="2" s="1"/>
  <c r="S179" i="2"/>
  <c r="Q179" i="2"/>
  <c r="R179" i="2" s="1"/>
  <c r="P179" i="2"/>
  <c r="N179" i="2"/>
  <c r="O179" i="2" s="1"/>
  <c r="M179" i="2"/>
  <c r="K179" i="2"/>
  <c r="L179" i="2" s="1"/>
  <c r="J179" i="2"/>
  <c r="I179" i="2"/>
  <c r="AF178" i="2" s="1"/>
  <c r="Z178" i="2"/>
  <c r="AA178" i="2" s="1"/>
  <c r="Y178" i="2"/>
  <c r="W178" i="2"/>
  <c r="X178" i="2" s="1"/>
  <c r="V178" i="2"/>
  <c r="T178" i="2"/>
  <c r="S178" i="2"/>
  <c r="Q178" i="2"/>
  <c r="R178" i="2" s="1"/>
  <c r="P178" i="2"/>
  <c r="N178" i="2"/>
  <c r="O178" i="2" s="1"/>
  <c r="M178" i="2"/>
  <c r="K178" i="2"/>
  <c r="L178" i="2" s="1"/>
  <c r="J178" i="2"/>
  <c r="I178" i="2"/>
  <c r="AF177" i="2" s="1"/>
  <c r="Z177" i="2"/>
  <c r="AA177" i="2" s="1"/>
  <c r="Y177" i="2"/>
  <c r="W177" i="2"/>
  <c r="X177" i="2" s="1"/>
  <c r="V177" i="2"/>
  <c r="T177" i="2"/>
  <c r="U177" i="2" s="1"/>
  <c r="S177" i="2"/>
  <c r="Q177" i="2"/>
  <c r="R177" i="2" s="1"/>
  <c r="P177" i="2"/>
  <c r="N177" i="2"/>
  <c r="O177" i="2" s="1"/>
  <c r="M177" i="2"/>
  <c r="K177" i="2"/>
  <c r="J177" i="2"/>
  <c r="I177" i="2"/>
  <c r="AF176" i="2" s="1"/>
  <c r="Z176" i="2"/>
  <c r="AA176" i="2" s="1"/>
  <c r="Y176" i="2"/>
  <c r="W176" i="2"/>
  <c r="X176" i="2" s="1"/>
  <c r="V176" i="2"/>
  <c r="T176" i="2"/>
  <c r="U176" i="2" s="1"/>
  <c r="S176" i="2"/>
  <c r="Q176" i="2"/>
  <c r="R176" i="2" s="1"/>
  <c r="P176" i="2"/>
  <c r="N176" i="2"/>
  <c r="M176" i="2"/>
  <c r="K176" i="2"/>
  <c r="L176" i="2" s="1"/>
  <c r="J176" i="2"/>
  <c r="I176" i="2"/>
  <c r="AF175" i="2" s="1"/>
  <c r="Z175" i="2"/>
  <c r="AA175" i="2" s="1"/>
  <c r="Y175" i="2"/>
  <c r="W175" i="2"/>
  <c r="X175" i="2" s="1"/>
  <c r="V175" i="2"/>
  <c r="T175" i="2"/>
  <c r="U175" i="2" s="1"/>
  <c r="S175" i="2"/>
  <c r="Q175" i="2"/>
  <c r="R175" i="2" s="1"/>
  <c r="P175" i="2"/>
  <c r="N175" i="2"/>
  <c r="O175" i="2" s="1"/>
  <c r="M175" i="2"/>
  <c r="K175" i="2"/>
  <c r="J175" i="2"/>
  <c r="I175" i="2"/>
  <c r="AF174" i="2" s="1"/>
  <c r="Z174" i="2"/>
  <c r="AA174" i="2" s="1"/>
  <c r="Y174" i="2"/>
  <c r="W174" i="2"/>
  <c r="X174" i="2" s="1"/>
  <c r="V174" i="2"/>
  <c r="T174" i="2"/>
  <c r="S174" i="2"/>
  <c r="Q174" i="2"/>
  <c r="R174" i="2" s="1"/>
  <c r="P174" i="2"/>
  <c r="N174" i="2"/>
  <c r="O174" i="2" s="1"/>
  <c r="M174" i="2"/>
  <c r="K174" i="2"/>
  <c r="L174" i="2" s="1"/>
  <c r="J174" i="2"/>
  <c r="I174" i="2"/>
  <c r="AF173" i="2" s="1"/>
  <c r="Z173" i="2"/>
  <c r="Y173" i="2"/>
  <c r="W173" i="2"/>
  <c r="X173" i="2" s="1"/>
  <c r="V173" i="2"/>
  <c r="T173" i="2"/>
  <c r="U173" i="2" s="1"/>
  <c r="S173" i="2"/>
  <c r="Q173" i="2"/>
  <c r="R173" i="2" s="1"/>
  <c r="P173" i="2"/>
  <c r="N173" i="2"/>
  <c r="O173" i="2" s="1"/>
  <c r="M173" i="2"/>
  <c r="K173" i="2"/>
  <c r="L173" i="2" s="1"/>
  <c r="J173" i="2"/>
  <c r="I173" i="2"/>
  <c r="AF172" i="2" s="1"/>
  <c r="Z172" i="2"/>
  <c r="Y172" i="2"/>
  <c r="W172" i="2"/>
  <c r="X172" i="2" s="1"/>
  <c r="V172" i="2"/>
  <c r="T172" i="2"/>
  <c r="U172" i="2" s="1"/>
  <c r="S172" i="2"/>
  <c r="Q172" i="2"/>
  <c r="R172" i="2" s="1"/>
  <c r="P172" i="2"/>
  <c r="N172" i="2"/>
  <c r="O172" i="2" s="1"/>
  <c r="M172" i="2"/>
  <c r="K172" i="2"/>
  <c r="L172" i="2" s="1"/>
  <c r="J172" i="2"/>
  <c r="I172" i="2"/>
  <c r="AF171" i="2" s="1"/>
  <c r="Z171" i="2"/>
  <c r="AA171" i="2" s="1"/>
  <c r="Y171" i="2"/>
  <c r="W171" i="2"/>
  <c r="X171" i="2" s="1"/>
  <c r="V171" i="2"/>
  <c r="T171" i="2"/>
  <c r="U171" i="2" s="1"/>
  <c r="S171" i="2"/>
  <c r="Q171" i="2"/>
  <c r="P171" i="2"/>
  <c r="N171" i="2"/>
  <c r="O171" i="2" s="1"/>
  <c r="M171" i="2"/>
  <c r="K171" i="2"/>
  <c r="L171" i="2" s="1"/>
  <c r="J171" i="2"/>
  <c r="I171" i="2"/>
  <c r="AF170" i="2" s="1"/>
  <c r="Z170" i="2"/>
  <c r="AA170" i="2" s="1"/>
  <c r="Y170" i="2"/>
  <c r="W170" i="2"/>
  <c r="X170" i="2" s="1"/>
  <c r="V170" i="2"/>
  <c r="T170" i="2"/>
  <c r="U170" i="2" s="1"/>
  <c r="S170" i="2"/>
  <c r="Q170" i="2"/>
  <c r="R170" i="2" s="1"/>
  <c r="P170" i="2"/>
  <c r="N170" i="2"/>
  <c r="M170" i="2"/>
  <c r="K170" i="2"/>
  <c r="L170" i="2" s="1"/>
  <c r="J170" i="2"/>
  <c r="I170" i="2"/>
  <c r="AF169" i="2" s="1"/>
  <c r="Z169" i="2"/>
  <c r="AA169" i="2" s="1"/>
  <c r="Y169" i="2"/>
  <c r="W169" i="2"/>
  <c r="V169" i="2"/>
  <c r="T169" i="2"/>
  <c r="U169" i="2" s="1"/>
  <c r="S169" i="2"/>
  <c r="Q169" i="2"/>
  <c r="R169" i="2" s="1"/>
  <c r="P169" i="2"/>
  <c r="N169" i="2"/>
  <c r="O169" i="2" s="1"/>
  <c r="M169" i="2"/>
  <c r="K169" i="2"/>
  <c r="L169" i="2" s="1"/>
  <c r="J169" i="2"/>
  <c r="I169" i="2"/>
  <c r="AF168" i="2" s="1"/>
  <c r="Z168" i="2"/>
  <c r="AA168" i="2" s="1"/>
  <c r="Y168" i="2"/>
  <c r="W168" i="2"/>
  <c r="X168" i="2" s="1"/>
  <c r="BP26" i="2" s="1"/>
  <c r="V168" i="2"/>
  <c r="T168" i="2"/>
  <c r="U168" i="2" s="1"/>
  <c r="S168" i="2"/>
  <c r="Q168" i="2"/>
  <c r="R168" i="2" s="1"/>
  <c r="P168" i="2"/>
  <c r="N168" i="2"/>
  <c r="O168" i="2" s="1"/>
  <c r="M168" i="2"/>
  <c r="K168" i="2"/>
  <c r="L168" i="2" s="1"/>
  <c r="J168" i="2"/>
  <c r="I168" i="2"/>
  <c r="AF167" i="2" s="1"/>
  <c r="Z167" i="2"/>
  <c r="AA167" i="2" s="1"/>
  <c r="Y167" i="2"/>
  <c r="W167" i="2"/>
  <c r="V167" i="2"/>
  <c r="T167" i="2"/>
  <c r="U167" i="2" s="1"/>
  <c r="S167" i="2"/>
  <c r="Q167" i="2"/>
  <c r="R167" i="2" s="1"/>
  <c r="P167" i="2"/>
  <c r="N167" i="2"/>
  <c r="O167" i="2" s="1"/>
  <c r="M167" i="2"/>
  <c r="K167" i="2"/>
  <c r="L167" i="2" s="1"/>
  <c r="J167" i="2"/>
  <c r="I167" i="2"/>
  <c r="AF166" i="2" s="1"/>
  <c r="Z166" i="2"/>
  <c r="AA166" i="2" s="1"/>
  <c r="Y166" i="2"/>
  <c r="W166" i="2"/>
  <c r="X166" i="2" s="1"/>
  <c r="V166" i="2"/>
  <c r="T166" i="2"/>
  <c r="U166" i="2" s="1"/>
  <c r="S166" i="2"/>
  <c r="Q166" i="2"/>
  <c r="R166" i="2" s="1"/>
  <c r="P166" i="2"/>
  <c r="N166" i="2"/>
  <c r="O166" i="2" s="1"/>
  <c r="M166" i="2"/>
  <c r="K166" i="2"/>
  <c r="J166" i="2"/>
  <c r="I166" i="2"/>
  <c r="AF165" i="2" s="1"/>
  <c r="Z165" i="2"/>
  <c r="AA165" i="2" s="1"/>
  <c r="Y165" i="2"/>
  <c r="W165" i="2"/>
  <c r="V165" i="2"/>
  <c r="T165" i="2"/>
  <c r="U165" i="2" s="1"/>
  <c r="S165" i="2"/>
  <c r="Q165" i="2"/>
  <c r="R165" i="2" s="1"/>
  <c r="P165" i="2"/>
  <c r="N165" i="2"/>
  <c r="O165" i="2" s="1"/>
  <c r="M165" i="2"/>
  <c r="K165" i="2"/>
  <c r="L165" i="2" s="1"/>
  <c r="J165" i="2"/>
  <c r="I165" i="2"/>
  <c r="AF164" i="2" s="1"/>
  <c r="Z164" i="2"/>
  <c r="AA164" i="2" s="1"/>
  <c r="Y164" i="2"/>
  <c r="W164" i="2"/>
  <c r="V164" i="2"/>
  <c r="T164" i="2"/>
  <c r="U164" i="2" s="1"/>
  <c r="S164" i="2"/>
  <c r="Q164" i="2"/>
  <c r="R164" i="2" s="1"/>
  <c r="P164" i="2"/>
  <c r="N164" i="2"/>
  <c r="O164" i="2" s="1"/>
  <c r="M164" i="2"/>
  <c r="K164" i="2"/>
  <c r="L164" i="2" s="1"/>
  <c r="J164" i="2"/>
  <c r="I164" i="2"/>
  <c r="AF163" i="2" s="1"/>
  <c r="Z163" i="2"/>
  <c r="AA163" i="2" s="1"/>
  <c r="Y163" i="2"/>
  <c r="W163" i="2"/>
  <c r="X163" i="2" s="1"/>
  <c r="V163" i="2"/>
  <c r="T163" i="2"/>
  <c r="U163" i="2" s="1"/>
  <c r="S163" i="2"/>
  <c r="Q163" i="2"/>
  <c r="P163" i="2"/>
  <c r="N163" i="2"/>
  <c r="O163" i="2" s="1"/>
  <c r="M163" i="2"/>
  <c r="K163" i="2"/>
  <c r="L163" i="2" s="1"/>
  <c r="J163" i="2"/>
  <c r="I163" i="2"/>
  <c r="AF162" i="2" s="1"/>
  <c r="Z162" i="2"/>
  <c r="AA162" i="2" s="1"/>
  <c r="Y162" i="2"/>
  <c r="W162" i="2"/>
  <c r="X162" i="2" s="1"/>
  <c r="V162" i="2"/>
  <c r="T162" i="2"/>
  <c r="U162" i="2" s="1"/>
  <c r="S162" i="2"/>
  <c r="Q162" i="2"/>
  <c r="P162" i="2"/>
  <c r="N162" i="2"/>
  <c r="O162" i="2" s="1"/>
  <c r="M162" i="2"/>
  <c r="K162" i="2"/>
  <c r="L162" i="2" s="1"/>
  <c r="J162" i="2"/>
  <c r="I162" i="2"/>
  <c r="AF161" i="2" s="1"/>
  <c r="Z161" i="2"/>
  <c r="AA161" i="2" s="1"/>
  <c r="Y161" i="2"/>
  <c r="W161" i="2"/>
  <c r="X161" i="2" s="1"/>
  <c r="V161" i="2"/>
  <c r="T161" i="2"/>
  <c r="U161" i="2" s="1"/>
  <c r="S161" i="2"/>
  <c r="Q161" i="2"/>
  <c r="R161" i="2" s="1"/>
  <c r="P161" i="2"/>
  <c r="N161" i="2"/>
  <c r="O161" i="2" s="1"/>
  <c r="M161" i="2"/>
  <c r="K161" i="2"/>
  <c r="J161" i="2"/>
  <c r="I161" i="2"/>
  <c r="AF160" i="2" s="1"/>
  <c r="Z160" i="2"/>
  <c r="AA160" i="2" s="1"/>
  <c r="Y160" i="2"/>
  <c r="W160" i="2"/>
  <c r="X160" i="2" s="1"/>
  <c r="V160" i="2"/>
  <c r="T160" i="2"/>
  <c r="S160" i="2"/>
  <c r="Q160" i="2"/>
  <c r="R160" i="2" s="1"/>
  <c r="P160" i="2"/>
  <c r="N160" i="2"/>
  <c r="O160" i="2" s="1"/>
  <c r="M160" i="2"/>
  <c r="K160" i="2"/>
  <c r="L160" i="2" s="1"/>
  <c r="J160" i="2"/>
  <c r="I160" i="2"/>
  <c r="AF159" i="2" s="1"/>
  <c r="Z159" i="2"/>
  <c r="AA159" i="2" s="1"/>
  <c r="Y159" i="2"/>
  <c r="W159" i="2"/>
  <c r="V159" i="2"/>
  <c r="T159" i="2"/>
  <c r="U159" i="2" s="1"/>
  <c r="S159" i="2"/>
  <c r="Q159" i="2"/>
  <c r="R159" i="2" s="1"/>
  <c r="P159" i="2"/>
  <c r="N159" i="2"/>
  <c r="O159" i="2" s="1"/>
  <c r="M159" i="2"/>
  <c r="K159" i="2"/>
  <c r="L159" i="2" s="1"/>
  <c r="J159" i="2"/>
  <c r="I159" i="2"/>
  <c r="AF158" i="2" s="1"/>
  <c r="Z158" i="2"/>
  <c r="Y158" i="2"/>
  <c r="W158" i="2"/>
  <c r="X158" i="2" s="1"/>
  <c r="V158" i="2"/>
  <c r="T158" i="2"/>
  <c r="U158" i="2" s="1"/>
  <c r="S158" i="2"/>
  <c r="Q158" i="2"/>
  <c r="R158" i="2" s="1"/>
  <c r="P158" i="2"/>
  <c r="N158" i="2"/>
  <c r="O158" i="2" s="1"/>
  <c r="M158" i="2"/>
  <c r="K158" i="2"/>
  <c r="L158" i="2" s="1"/>
  <c r="J158" i="2"/>
  <c r="I158" i="2"/>
  <c r="AF157" i="2" s="1"/>
  <c r="Z157" i="2"/>
  <c r="AA157" i="2" s="1"/>
  <c r="Y157" i="2"/>
  <c r="W157" i="2"/>
  <c r="X157" i="2" s="1"/>
  <c r="V157" i="2"/>
  <c r="T157" i="2"/>
  <c r="U157" i="2" s="1"/>
  <c r="S157" i="2"/>
  <c r="Q157" i="2"/>
  <c r="P157" i="2"/>
  <c r="N157" i="2"/>
  <c r="O157" i="2" s="1"/>
  <c r="M157" i="2"/>
  <c r="K157" i="2"/>
  <c r="L157" i="2" s="1"/>
  <c r="J157" i="2"/>
  <c r="I157" i="2"/>
  <c r="AF156" i="2" s="1"/>
  <c r="Z156" i="2"/>
  <c r="AA156" i="2" s="1"/>
  <c r="Y156" i="2"/>
  <c r="W156" i="2"/>
  <c r="X156" i="2" s="1"/>
  <c r="V156" i="2"/>
  <c r="T156" i="2"/>
  <c r="U156" i="2" s="1"/>
  <c r="S156" i="2"/>
  <c r="Q156" i="2"/>
  <c r="R156" i="2" s="1"/>
  <c r="P156" i="2"/>
  <c r="N156" i="2"/>
  <c r="O156" i="2" s="1"/>
  <c r="M156" i="2"/>
  <c r="K156" i="2"/>
  <c r="J156" i="2"/>
  <c r="I156" i="2"/>
  <c r="AF155" i="2" s="1"/>
  <c r="Z155" i="2"/>
  <c r="AA155" i="2" s="1"/>
  <c r="Y155" i="2"/>
  <c r="W155" i="2"/>
  <c r="X155" i="2" s="1"/>
  <c r="V155" i="2"/>
  <c r="T155" i="2"/>
  <c r="U155" i="2" s="1"/>
  <c r="S155" i="2"/>
  <c r="Q155" i="2"/>
  <c r="P155" i="2"/>
  <c r="N155" i="2"/>
  <c r="O155" i="2" s="1"/>
  <c r="M155" i="2"/>
  <c r="K155" i="2"/>
  <c r="L155" i="2" s="1"/>
  <c r="J155" i="2"/>
  <c r="I155" i="2"/>
  <c r="AF154" i="2" s="1"/>
  <c r="Z154" i="2"/>
  <c r="AA154" i="2" s="1"/>
  <c r="Y154" i="2"/>
  <c r="W154" i="2"/>
  <c r="X154" i="2" s="1"/>
  <c r="V154" i="2"/>
  <c r="T154" i="2"/>
  <c r="S154" i="2"/>
  <c r="Q154" i="2"/>
  <c r="R154" i="2" s="1"/>
  <c r="P154" i="2"/>
  <c r="N154" i="2"/>
  <c r="O154" i="2" s="1"/>
  <c r="M154" i="2"/>
  <c r="K154" i="2"/>
  <c r="L154" i="2" s="1"/>
  <c r="J154" i="2"/>
  <c r="I154" i="2"/>
  <c r="AF153" i="2" s="1"/>
  <c r="Z153" i="2"/>
  <c r="AA153" i="2" s="1"/>
  <c r="Y153" i="2"/>
  <c r="W153" i="2"/>
  <c r="X153" i="2" s="1"/>
  <c r="V153" i="2"/>
  <c r="T153" i="2"/>
  <c r="U153" i="2" s="1"/>
  <c r="S153" i="2"/>
  <c r="Q153" i="2"/>
  <c r="R153" i="2" s="1"/>
  <c r="P153" i="2"/>
  <c r="N153" i="2"/>
  <c r="O153" i="2" s="1"/>
  <c r="M153" i="2"/>
  <c r="K153" i="2"/>
  <c r="J153" i="2"/>
  <c r="I153" i="2"/>
  <c r="AF152" i="2" s="1"/>
  <c r="Z152" i="2"/>
  <c r="AA152" i="2" s="1"/>
  <c r="Y152" i="2"/>
  <c r="W152" i="2"/>
  <c r="X152" i="2" s="1"/>
  <c r="V152" i="2"/>
  <c r="T152" i="2"/>
  <c r="S152" i="2"/>
  <c r="Q152" i="2"/>
  <c r="R152" i="2" s="1"/>
  <c r="P152" i="2"/>
  <c r="N152" i="2"/>
  <c r="O152" i="2" s="1"/>
  <c r="M152" i="2"/>
  <c r="K152" i="2"/>
  <c r="L152" i="2" s="1"/>
  <c r="J152" i="2"/>
  <c r="I152" i="2"/>
  <c r="AF151" i="2" s="1"/>
  <c r="Z151" i="2"/>
  <c r="AA151" i="2" s="1"/>
  <c r="Y151" i="2"/>
  <c r="W151" i="2"/>
  <c r="X151" i="2" s="1"/>
  <c r="V151" i="2"/>
  <c r="T151" i="2"/>
  <c r="U151" i="2" s="1"/>
  <c r="S151" i="2"/>
  <c r="Q151" i="2"/>
  <c r="R151" i="2" s="1"/>
  <c r="P151" i="2"/>
  <c r="N151" i="2"/>
  <c r="M151" i="2"/>
  <c r="K151" i="2"/>
  <c r="L151" i="2" s="1"/>
  <c r="J151" i="2"/>
  <c r="I151" i="2"/>
  <c r="AF150" i="2" s="1"/>
  <c r="Z150" i="2"/>
  <c r="AA150" i="2" s="1"/>
  <c r="Y150" i="2"/>
  <c r="W150" i="2"/>
  <c r="X150" i="2" s="1"/>
  <c r="V150" i="2"/>
  <c r="T150" i="2"/>
  <c r="U150" i="2" s="1"/>
  <c r="S150" i="2"/>
  <c r="Q150" i="2"/>
  <c r="R150" i="2" s="1"/>
  <c r="P150" i="2"/>
  <c r="N150" i="2"/>
  <c r="O150" i="2" s="1"/>
  <c r="M150" i="2"/>
  <c r="K150" i="2"/>
  <c r="J150" i="2"/>
  <c r="I150" i="2"/>
  <c r="AF149" i="2" s="1"/>
  <c r="Z149" i="2"/>
  <c r="Y149" i="2"/>
  <c r="W149" i="2"/>
  <c r="X149" i="2" s="1"/>
  <c r="V149" i="2"/>
  <c r="T149" i="2"/>
  <c r="U149" i="2" s="1"/>
  <c r="S149" i="2"/>
  <c r="Q149" i="2"/>
  <c r="R149" i="2" s="1"/>
  <c r="P149" i="2"/>
  <c r="N149" i="2"/>
  <c r="O149" i="2" s="1"/>
  <c r="M149" i="2"/>
  <c r="K149" i="2"/>
  <c r="L149" i="2" s="1"/>
  <c r="J149" i="2"/>
  <c r="I149" i="2"/>
  <c r="AF148" i="2" s="1"/>
  <c r="Z148" i="2"/>
  <c r="AA148" i="2" s="1"/>
  <c r="Y148" i="2"/>
  <c r="W148" i="2"/>
  <c r="X148" i="2" s="1"/>
  <c r="V148" i="2"/>
  <c r="T148" i="2"/>
  <c r="U148" i="2" s="1"/>
  <c r="S148" i="2"/>
  <c r="Q148" i="2"/>
  <c r="R148" i="2" s="1"/>
  <c r="P148" i="2"/>
  <c r="N148" i="2"/>
  <c r="O148" i="2" s="1"/>
  <c r="M148" i="2"/>
  <c r="K148" i="2"/>
  <c r="J148" i="2"/>
  <c r="I148" i="2"/>
  <c r="AF147" i="2" s="1"/>
  <c r="Z147" i="2"/>
  <c r="AA147" i="2" s="1"/>
  <c r="Y147" i="2"/>
  <c r="W147" i="2"/>
  <c r="X147" i="2" s="1"/>
  <c r="V147" i="2"/>
  <c r="T147" i="2"/>
  <c r="U147" i="2" s="1"/>
  <c r="S147" i="2"/>
  <c r="Q147" i="2"/>
  <c r="R147" i="2" s="1"/>
  <c r="P147" i="2"/>
  <c r="N147" i="2"/>
  <c r="O147" i="2" s="1"/>
  <c r="M147" i="2"/>
  <c r="K147" i="2"/>
  <c r="J147" i="2"/>
  <c r="I147" i="2"/>
  <c r="AF146" i="2" s="1"/>
  <c r="Z146" i="2"/>
  <c r="AA146" i="2" s="1"/>
  <c r="Y146" i="2"/>
  <c r="W146" i="2"/>
  <c r="X146" i="2" s="1"/>
  <c r="V146" i="2"/>
  <c r="T146" i="2"/>
  <c r="U146" i="2" s="1"/>
  <c r="S146" i="2"/>
  <c r="Q146" i="2"/>
  <c r="R146" i="2" s="1"/>
  <c r="P146" i="2"/>
  <c r="N146" i="2"/>
  <c r="O146" i="2" s="1"/>
  <c r="M146" i="2"/>
  <c r="K146" i="2"/>
  <c r="J146" i="2"/>
  <c r="I146" i="2"/>
  <c r="AF145" i="2" s="1"/>
  <c r="Z145" i="2"/>
  <c r="AA145" i="2" s="1"/>
  <c r="Y145" i="2"/>
  <c r="W145" i="2"/>
  <c r="X145" i="2" s="1"/>
  <c r="V145" i="2"/>
  <c r="T145" i="2"/>
  <c r="U145" i="2" s="1"/>
  <c r="S145" i="2"/>
  <c r="Q145" i="2"/>
  <c r="R145" i="2" s="1"/>
  <c r="P145" i="2"/>
  <c r="N145" i="2"/>
  <c r="O145" i="2" s="1"/>
  <c r="M145" i="2"/>
  <c r="K145" i="2"/>
  <c r="J145" i="2"/>
  <c r="I145" i="2"/>
  <c r="AF144" i="2" s="1"/>
  <c r="Z144" i="2"/>
  <c r="AA144" i="2" s="1"/>
  <c r="Y144" i="2"/>
  <c r="W144" i="2"/>
  <c r="X144" i="2" s="1"/>
  <c r="V144" i="2"/>
  <c r="T144" i="2"/>
  <c r="U144" i="2" s="1"/>
  <c r="S144" i="2"/>
  <c r="Q144" i="2"/>
  <c r="R144" i="2" s="1"/>
  <c r="P144" i="2"/>
  <c r="N144" i="2"/>
  <c r="M144" i="2"/>
  <c r="K144" i="2"/>
  <c r="L144" i="2" s="1"/>
  <c r="J144" i="2"/>
  <c r="I144" i="2"/>
  <c r="AF143" i="2" s="1"/>
  <c r="Z143" i="2"/>
  <c r="AA143" i="2" s="1"/>
  <c r="Y143" i="2"/>
  <c r="W143" i="2"/>
  <c r="X143" i="2" s="1"/>
  <c r="V143" i="2"/>
  <c r="T143" i="2"/>
  <c r="S143" i="2"/>
  <c r="Q143" i="2"/>
  <c r="R143" i="2" s="1"/>
  <c r="P143" i="2"/>
  <c r="N143" i="2"/>
  <c r="O143" i="2" s="1"/>
  <c r="M143" i="2"/>
  <c r="K143" i="2"/>
  <c r="L143" i="2" s="1"/>
  <c r="J143" i="2"/>
  <c r="I143" i="2"/>
  <c r="AF142" i="2" s="1"/>
  <c r="Z142" i="2"/>
  <c r="Y142" i="2"/>
  <c r="W142" i="2"/>
  <c r="X142" i="2" s="1"/>
  <c r="V142" i="2"/>
  <c r="T142" i="2"/>
  <c r="U142" i="2" s="1"/>
  <c r="S142" i="2"/>
  <c r="Q142" i="2"/>
  <c r="R142" i="2" s="1"/>
  <c r="P142" i="2"/>
  <c r="N142" i="2"/>
  <c r="O142" i="2" s="1"/>
  <c r="M142" i="2"/>
  <c r="K142" i="2"/>
  <c r="L142" i="2" s="1"/>
  <c r="J142" i="2"/>
  <c r="I142" i="2"/>
  <c r="AF141" i="2" s="1"/>
  <c r="Z141" i="2"/>
  <c r="AA141" i="2" s="1"/>
  <c r="Y141" i="2"/>
  <c r="W141" i="2"/>
  <c r="X141" i="2" s="1"/>
  <c r="V141" i="2"/>
  <c r="T141" i="2"/>
  <c r="U141" i="2" s="1"/>
  <c r="S141" i="2"/>
  <c r="Q141" i="2"/>
  <c r="R141" i="2" s="1"/>
  <c r="P141" i="2"/>
  <c r="N141" i="2"/>
  <c r="O141" i="2" s="1"/>
  <c r="M141" i="2"/>
  <c r="K141" i="2"/>
  <c r="J141" i="2"/>
  <c r="I141" i="2"/>
  <c r="AF140" i="2" s="1"/>
  <c r="Z140" i="2"/>
  <c r="AA140" i="2" s="1"/>
  <c r="Y140" i="2"/>
  <c r="W140" i="2"/>
  <c r="X140" i="2" s="1"/>
  <c r="V140" i="2"/>
  <c r="T140" i="2"/>
  <c r="U140" i="2" s="1"/>
  <c r="S140" i="2"/>
  <c r="Q140" i="2"/>
  <c r="R140" i="2" s="1"/>
  <c r="P140" i="2"/>
  <c r="N140" i="2"/>
  <c r="O140" i="2" s="1"/>
  <c r="M140" i="2"/>
  <c r="K140" i="2"/>
  <c r="J140" i="2"/>
  <c r="I140" i="2"/>
  <c r="AF139" i="2" s="1"/>
  <c r="Z139" i="2"/>
  <c r="AA139" i="2" s="1"/>
  <c r="Y139" i="2"/>
  <c r="W139" i="2"/>
  <c r="V139" i="2"/>
  <c r="T139" i="2"/>
  <c r="U139" i="2" s="1"/>
  <c r="S139" i="2"/>
  <c r="Q139" i="2"/>
  <c r="R139" i="2" s="1"/>
  <c r="P139" i="2"/>
  <c r="N139" i="2"/>
  <c r="O139" i="2" s="1"/>
  <c r="M139" i="2"/>
  <c r="K139" i="2"/>
  <c r="L139" i="2" s="1"/>
  <c r="J139" i="2"/>
  <c r="I139" i="2"/>
  <c r="AF138" i="2" s="1"/>
  <c r="Z138" i="2"/>
  <c r="AA138" i="2" s="1"/>
  <c r="Y138" i="2"/>
  <c r="W138" i="2"/>
  <c r="V138" i="2"/>
  <c r="T138" i="2"/>
  <c r="U138" i="2" s="1"/>
  <c r="S138" i="2"/>
  <c r="Q138" i="2"/>
  <c r="R138" i="2" s="1"/>
  <c r="P138" i="2"/>
  <c r="N138" i="2"/>
  <c r="O138" i="2" s="1"/>
  <c r="M138" i="2"/>
  <c r="K138" i="2"/>
  <c r="L138" i="2" s="1"/>
  <c r="J138" i="2"/>
  <c r="I138" i="2"/>
  <c r="AF137" i="2" s="1"/>
  <c r="Z137" i="2"/>
  <c r="AA137" i="2" s="1"/>
  <c r="Y137" i="2"/>
  <c r="W137" i="2"/>
  <c r="X137" i="2" s="1"/>
  <c r="V137" i="2"/>
  <c r="T137" i="2"/>
  <c r="U137" i="2" s="1"/>
  <c r="S137" i="2"/>
  <c r="Q137" i="2"/>
  <c r="P137" i="2"/>
  <c r="N137" i="2"/>
  <c r="O137" i="2" s="1"/>
  <c r="M137" i="2"/>
  <c r="K137" i="2"/>
  <c r="L137" i="2" s="1"/>
  <c r="J137" i="2"/>
  <c r="I137" i="2"/>
  <c r="AF136" i="2" s="1"/>
  <c r="Z136" i="2"/>
  <c r="AA136" i="2" s="1"/>
  <c r="Y136" i="2"/>
  <c r="W136" i="2"/>
  <c r="X136" i="2" s="1"/>
  <c r="V136" i="2"/>
  <c r="T136" i="2"/>
  <c r="U136" i="2" s="1"/>
  <c r="S136" i="2"/>
  <c r="Q136" i="2"/>
  <c r="P136" i="2"/>
  <c r="N136" i="2"/>
  <c r="O136" i="2" s="1"/>
  <c r="M136" i="2"/>
  <c r="K136" i="2"/>
  <c r="L136" i="2" s="1"/>
  <c r="J136" i="2"/>
  <c r="I136" i="2"/>
  <c r="AF135" i="2" s="1"/>
  <c r="Z135" i="2"/>
  <c r="AA135" i="2" s="1"/>
  <c r="Y135" i="2"/>
  <c r="W135" i="2"/>
  <c r="V135" i="2"/>
  <c r="T135" i="2"/>
  <c r="U135" i="2" s="1"/>
  <c r="S135" i="2"/>
  <c r="Q135" i="2"/>
  <c r="R135" i="2" s="1"/>
  <c r="P135" i="2"/>
  <c r="N135" i="2"/>
  <c r="O135" i="2" s="1"/>
  <c r="M135" i="2"/>
  <c r="K135" i="2"/>
  <c r="L135" i="2" s="1"/>
  <c r="J135" i="2"/>
  <c r="I135" i="2"/>
  <c r="AF134" i="2" s="1"/>
  <c r="Z134" i="2"/>
  <c r="AA134" i="2" s="1"/>
  <c r="Y134" i="2"/>
  <c r="W134" i="2"/>
  <c r="X134" i="2" s="1"/>
  <c r="V134" i="2"/>
  <c r="T134" i="2"/>
  <c r="U134" i="2" s="1"/>
  <c r="S134" i="2"/>
  <c r="Q134" i="2"/>
  <c r="R134" i="2" s="1"/>
  <c r="P134" i="2"/>
  <c r="N134" i="2"/>
  <c r="O134" i="2" s="1"/>
  <c r="M134" i="2"/>
  <c r="K134" i="2"/>
  <c r="J134" i="2"/>
  <c r="I134" i="2"/>
  <c r="AF133" i="2" s="1"/>
  <c r="Z133" i="2"/>
  <c r="AA133" i="2" s="1"/>
  <c r="Y133" i="2"/>
  <c r="W133" i="2"/>
  <c r="X133" i="2" s="1"/>
  <c r="V133" i="2"/>
  <c r="T133" i="2"/>
  <c r="S133" i="2"/>
  <c r="Q133" i="2"/>
  <c r="R133" i="2" s="1"/>
  <c r="P133" i="2"/>
  <c r="N133" i="2"/>
  <c r="O133" i="2" s="1"/>
  <c r="M133" i="2"/>
  <c r="K133" i="2"/>
  <c r="L133" i="2" s="1"/>
  <c r="J133" i="2"/>
  <c r="I133" i="2"/>
  <c r="AF132" i="2" s="1"/>
  <c r="Z132" i="2"/>
  <c r="Y132" i="2"/>
  <c r="W132" i="2"/>
  <c r="X132" i="2" s="1"/>
  <c r="V132" i="2"/>
  <c r="T132" i="2"/>
  <c r="U132" i="2" s="1"/>
  <c r="S132" i="2"/>
  <c r="Q132" i="2"/>
  <c r="R132" i="2" s="1"/>
  <c r="P132" i="2"/>
  <c r="N132" i="2"/>
  <c r="O132" i="2" s="1"/>
  <c r="M132" i="2"/>
  <c r="K132" i="2"/>
  <c r="L132" i="2" s="1"/>
  <c r="J132" i="2"/>
  <c r="I132" i="2"/>
  <c r="AF131" i="2" s="1"/>
  <c r="Z131" i="2"/>
  <c r="AA131" i="2" s="1"/>
  <c r="Y131" i="2"/>
  <c r="W131" i="2"/>
  <c r="X131" i="2" s="1"/>
  <c r="V131" i="2"/>
  <c r="T131" i="2"/>
  <c r="U131" i="2" s="1"/>
  <c r="S131" i="2"/>
  <c r="Q131" i="2"/>
  <c r="R131" i="2" s="1"/>
  <c r="P131" i="2"/>
  <c r="N131" i="2"/>
  <c r="O131" i="2" s="1"/>
  <c r="M131" i="2"/>
  <c r="K131" i="2"/>
  <c r="J131" i="2"/>
  <c r="I131" i="2"/>
  <c r="AF130" i="2" s="1"/>
  <c r="Z130" i="2"/>
  <c r="AA130" i="2" s="1"/>
  <c r="Y130" i="2"/>
  <c r="W130" i="2"/>
  <c r="X130" i="2" s="1"/>
  <c r="V130" i="2"/>
  <c r="T130" i="2"/>
  <c r="S130" i="2"/>
  <c r="Q130" i="2"/>
  <c r="R130" i="2" s="1"/>
  <c r="P130" i="2"/>
  <c r="N130" i="2"/>
  <c r="O130" i="2" s="1"/>
  <c r="M130" i="2"/>
  <c r="K130" i="2"/>
  <c r="L130" i="2" s="1"/>
  <c r="J130" i="2"/>
  <c r="I130" i="2"/>
  <c r="AF129" i="2" s="1"/>
  <c r="Z129" i="2"/>
  <c r="Y129" i="2"/>
  <c r="W129" i="2"/>
  <c r="X129" i="2" s="1"/>
  <c r="V129" i="2"/>
  <c r="T129" i="2"/>
  <c r="U129" i="2" s="1"/>
  <c r="S129" i="2"/>
  <c r="Q129" i="2"/>
  <c r="R129" i="2" s="1"/>
  <c r="P129" i="2"/>
  <c r="N129" i="2"/>
  <c r="O129" i="2" s="1"/>
  <c r="M129" i="2"/>
  <c r="K129" i="2"/>
  <c r="L129" i="2" s="1"/>
  <c r="J129" i="2"/>
  <c r="I129" i="2"/>
  <c r="AF128" i="2" s="1"/>
  <c r="Z128" i="2"/>
  <c r="AA128" i="2" s="1"/>
  <c r="Y128" i="2"/>
  <c r="W128" i="2"/>
  <c r="X128" i="2" s="1"/>
  <c r="V128" i="2"/>
  <c r="T128" i="2"/>
  <c r="S128" i="2"/>
  <c r="Q128" i="2"/>
  <c r="R128" i="2" s="1"/>
  <c r="P128" i="2"/>
  <c r="N128" i="2"/>
  <c r="O128" i="2" s="1"/>
  <c r="M128" i="2"/>
  <c r="K128" i="2"/>
  <c r="L128" i="2" s="1"/>
  <c r="J128" i="2"/>
  <c r="I128" i="2"/>
  <c r="AF127" i="2" s="1"/>
  <c r="Z127" i="2"/>
  <c r="AA127" i="2" s="1"/>
  <c r="Y127" i="2"/>
  <c r="W127" i="2"/>
  <c r="X127" i="2" s="1"/>
  <c r="V127" i="2"/>
  <c r="T127" i="2"/>
  <c r="U127" i="2" s="1"/>
  <c r="S127" i="2"/>
  <c r="Q127" i="2"/>
  <c r="R127" i="2" s="1"/>
  <c r="P127" i="2"/>
  <c r="N127" i="2"/>
  <c r="O127" i="2" s="1"/>
  <c r="M127" i="2"/>
  <c r="K127" i="2"/>
  <c r="J127" i="2"/>
  <c r="I127" i="2"/>
  <c r="AF126" i="2" s="1"/>
  <c r="Z126" i="2"/>
  <c r="AA126" i="2" s="1"/>
  <c r="Y126" i="2"/>
  <c r="W126" i="2"/>
  <c r="X126" i="2" s="1"/>
  <c r="V126" i="2"/>
  <c r="T126" i="2"/>
  <c r="U126" i="2" s="1"/>
  <c r="S126" i="2"/>
  <c r="Q126" i="2"/>
  <c r="R126" i="2" s="1"/>
  <c r="P126" i="2"/>
  <c r="N126" i="2"/>
  <c r="M126" i="2"/>
  <c r="K126" i="2"/>
  <c r="L126" i="2" s="1"/>
  <c r="J126" i="2"/>
  <c r="I126" i="2"/>
  <c r="AF125" i="2" s="1"/>
  <c r="Z125" i="2"/>
  <c r="AA125" i="2" s="1"/>
  <c r="Y125" i="2"/>
  <c r="W125" i="2"/>
  <c r="X125" i="2" s="1"/>
  <c r="V125" i="2"/>
  <c r="T125" i="2"/>
  <c r="U125" i="2" s="1"/>
  <c r="S125" i="2"/>
  <c r="Q125" i="2"/>
  <c r="P125" i="2"/>
  <c r="N125" i="2"/>
  <c r="O125" i="2" s="1"/>
  <c r="M125" i="2"/>
  <c r="K125" i="2"/>
  <c r="L125" i="2" s="1"/>
  <c r="J125" i="2"/>
  <c r="I125" i="2"/>
  <c r="AF124" i="2" s="1"/>
  <c r="Z124" i="2"/>
  <c r="AA124" i="2" s="1"/>
  <c r="Y124" i="2"/>
  <c r="W124" i="2"/>
  <c r="X124" i="2" s="1"/>
  <c r="V124" i="2"/>
  <c r="T124" i="2"/>
  <c r="U124" i="2" s="1"/>
  <c r="S124" i="2"/>
  <c r="Q124" i="2"/>
  <c r="P124" i="2"/>
  <c r="N124" i="2"/>
  <c r="O124" i="2" s="1"/>
  <c r="M124" i="2"/>
  <c r="K124" i="2"/>
  <c r="L124" i="2" s="1"/>
  <c r="J124" i="2"/>
  <c r="I124" i="2"/>
  <c r="AF123" i="2" s="1"/>
  <c r="Z123" i="2"/>
  <c r="Y123" i="2"/>
  <c r="W123" i="2"/>
  <c r="X123" i="2" s="1"/>
  <c r="V123" i="2"/>
  <c r="T123" i="2"/>
  <c r="U123" i="2" s="1"/>
  <c r="S123" i="2"/>
  <c r="Q123" i="2"/>
  <c r="R123" i="2" s="1"/>
  <c r="P123" i="2"/>
  <c r="N123" i="2"/>
  <c r="O123" i="2" s="1"/>
  <c r="M123" i="2"/>
  <c r="K123" i="2"/>
  <c r="L123" i="2" s="1"/>
  <c r="J123" i="2"/>
  <c r="I123" i="2"/>
  <c r="AF122" i="2" s="1"/>
  <c r="Z122" i="2"/>
  <c r="AA122" i="2" s="1"/>
  <c r="Y122" i="2"/>
  <c r="W122" i="2"/>
  <c r="X122" i="2" s="1"/>
  <c r="V122" i="2"/>
  <c r="T122" i="2"/>
  <c r="U122" i="2" s="1"/>
  <c r="S122" i="2"/>
  <c r="Q122" i="2"/>
  <c r="R122" i="2" s="1"/>
  <c r="P122" i="2"/>
  <c r="N122" i="2"/>
  <c r="O122" i="2" s="1"/>
  <c r="M122" i="2"/>
  <c r="K122" i="2"/>
  <c r="J122" i="2"/>
  <c r="I122" i="2"/>
  <c r="AF121" i="2" s="1"/>
  <c r="Z121" i="2"/>
  <c r="Y121" i="2"/>
  <c r="W121" i="2"/>
  <c r="X121" i="2" s="1"/>
  <c r="V121" i="2"/>
  <c r="T121" i="2"/>
  <c r="U121" i="2" s="1"/>
  <c r="S121" i="2"/>
  <c r="Q121" i="2"/>
  <c r="R121" i="2" s="1"/>
  <c r="P121" i="2"/>
  <c r="N121" i="2"/>
  <c r="O121" i="2" s="1"/>
  <c r="M121" i="2"/>
  <c r="K121" i="2"/>
  <c r="L121" i="2" s="1"/>
  <c r="J121" i="2"/>
  <c r="I121" i="2"/>
  <c r="AF120" i="2" s="1"/>
  <c r="Z120" i="2"/>
  <c r="AA120" i="2" s="1"/>
  <c r="Y120" i="2"/>
  <c r="W120" i="2"/>
  <c r="X120" i="2" s="1"/>
  <c r="V120" i="2"/>
  <c r="T120" i="2"/>
  <c r="U120" i="2" s="1"/>
  <c r="S120" i="2"/>
  <c r="Q120" i="2"/>
  <c r="P120" i="2"/>
  <c r="N120" i="2"/>
  <c r="O120" i="2" s="1"/>
  <c r="M120" i="2"/>
  <c r="K120" i="2"/>
  <c r="L120" i="2" s="1"/>
  <c r="J120" i="2"/>
  <c r="I120" i="2"/>
  <c r="AF119" i="2" s="1"/>
  <c r="Z119" i="2"/>
  <c r="AA119" i="2" s="1"/>
  <c r="Y119" i="2"/>
  <c r="W119" i="2"/>
  <c r="X119" i="2" s="1"/>
  <c r="V119" i="2"/>
  <c r="T119" i="2"/>
  <c r="U119" i="2" s="1"/>
  <c r="S119" i="2"/>
  <c r="Q119" i="2"/>
  <c r="R119" i="2" s="1"/>
  <c r="P119" i="2"/>
  <c r="N119" i="2"/>
  <c r="O119" i="2" s="1"/>
  <c r="M119" i="2"/>
  <c r="K119" i="2"/>
  <c r="J119" i="2"/>
  <c r="I119" i="2"/>
  <c r="AF118" i="2" s="1"/>
  <c r="Z118" i="2"/>
  <c r="AA118" i="2" s="1"/>
  <c r="Y118" i="2"/>
  <c r="W118" i="2"/>
  <c r="V118" i="2"/>
  <c r="T118" i="2"/>
  <c r="U118" i="2" s="1"/>
  <c r="S118" i="2"/>
  <c r="Q118" i="2"/>
  <c r="R118" i="2" s="1"/>
  <c r="P118" i="2"/>
  <c r="N118" i="2"/>
  <c r="O118" i="2" s="1"/>
  <c r="M118" i="2"/>
  <c r="K118" i="2"/>
  <c r="L118" i="2" s="1"/>
  <c r="J118" i="2"/>
  <c r="I118" i="2"/>
  <c r="AF117" i="2" s="1"/>
  <c r="Z117" i="2"/>
  <c r="AA117" i="2" s="1"/>
  <c r="Y117" i="2"/>
  <c r="W117" i="2"/>
  <c r="X117" i="2" s="1"/>
  <c r="V117" i="2"/>
  <c r="T117" i="2"/>
  <c r="U117" i="2" s="1"/>
  <c r="S117" i="2"/>
  <c r="Q117" i="2"/>
  <c r="R117" i="2" s="1"/>
  <c r="P117" i="2"/>
  <c r="N117" i="2"/>
  <c r="O117" i="2" s="1"/>
  <c r="M117" i="2"/>
  <c r="K117" i="2"/>
  <c r="J117" i="2"/>
  <c r="I117" i="2"/>
  <c r="AF116" i="2" s="1"/>
  <c r="Z116" i="2"/>
  <c r="AA116" i="2" s="1"/>
  <c r="Y116" i="2"/>
  <c r="W116" i="2"/>
  <c r="V116" i="2"/>
  <c r="T116" i="2"/>
  <c r="U116" i="2" s="1"/>
  <c r="S116" i="2"/>
  <c r="Q116" i="2"/>
  <c r="R116" i="2" s="1"/>
  <c r="P116" i="2"/>
  <c r="N116" i="2"/>
  <c r="O116" i="2" s="1"/>
  <c r="M116" i="2"/>
  <c r="K116" i="2"/>
  <c r="L116" i="2" s="1"/>
  <c r="J116" i="2"/>
  <c r="I116" i="2"/>
  <c r="AF115" i="2" s="1"/>
  <c r="Z115" i="2"/>
  <c r="AA115" i="2" s="1"/>
  <c r="Y115" i="2"/>
  <c r="W115" i="2"/>
  <c r="X115" i="2" s="1"/>
  <c r="V115" i="2"/>
  <c r="T115" i="2"/>
  <c r="U115" i="2" s="1"/>
  <c r="S115" i="2"/>
  <c r="Q115" i="2"/>
  <c r="P115" i="2"/>
  <c r="N115" i="2"/>
  <c r="O115" i="2" s="1"/>
  <c r="M115" i="2"/>
  <c r="K115" i="2"/>
  <c r="L115" i="2" s="1"/>
  <c r="J115" i="2"/>
  <c r="I115" i="2"/>
  <c r="AF114" i="2" s="1"/>
  <c r="Z114" i="2"/>
  <c r="AA114" i="2" s="1"/>
  <c r="Y114" i="2"/>
  <c r="W114" i="2"/>
  <c r="X114" i="2" s="1"/>
  <c r="V114" i="2"/>
  <c r="T114" i="2"/>
  <c r="U114" i="2" s="1"/>
  <c r="S114" i="2"/>
  <c r="Q114" i="2"/>
  <c r="R114" i="2" s="1"/>
  <c r="P114" i="2"/>
  <c r="N114" i="2"/>
  <c r="O114" i="2" s="1"/>
  <c r="M114" i="2"/>
  <c r="K114" i="2"/>
  <c r="J114" i="2"/>
  <c r="I114" i="2"/>
  <c r="AF113" i="2" s="1"/>
  <c r="Z113" i="2"/>
  <c r="Y113" i="2"/>
  <c r="W113" i="2"/>
  <c r="X113" i="2" s="1"/>
  <c r="V113" i="2"/>
  <c r="T113" i="2"/>
  <c r="U113" i="2" s="1"/>
  <c r="S113" i="2"/>
  <c r="Q113" i="2"/>
  <c r="R113" i="2" s="1"/>
  <c r="P113" i="2"/>
  <c r="N113" i="2"/>
  <c r="O113" i="2" s="1"/>
  <c r="M113" i="2"/>
  <c r="K113" i="2"/>
  <c r="L113" i="2" s="1"/>
  <c r="J113" i="2"/>
  <c r="I113" i="2"/>
  <c r="AF112" i="2" s="1"/>
  <c r="Z112" i="2"/>
  <c r="AA112" i="2" s="1"/>
  <c r="Y112" i="2"/>
  <c r="W112" i="2"/>
  <c r="X112" i="2" s="1"/>
  <c r="V112" i="2"/>
  <c r="T112" i="2"/>
  <c r="U112" i="2" s="1"/>
  <c r="S112" i="2"/>
  <c r="Q112" i="2"/>
  <c r="R112" i="2" s="1"/>
  <c r="P112" i="2"/>
  <c r="N112" i="2"/>
  <c r="O112" i="2" s="1"/>
  <c r="M112" i="2"/>
  <c r="K112" i="2"/>
  <c r="J112" i="2"/>
  <c r="I112" i="2"/>
  <c r="AF111" i="2" s="1"/>
  <c r="Z111" i="2"/>
  <c r="Y111" i="2"/>
  <c r="W111" i="2"/>
  <c r="X111" i="2" s="1"/>
  <c r="V111" i="2"/>
  <c r="T111" i="2"/>
  <c r="U111" i="2" s="1"/>
  <c r="S111" i="2"/>
  <c r="Q111" i="2"/>
  <c r="R111" i="2" s="1"/>
  <c r="P111" i="2"/>
  <c r="N111" i="2"/>
  <c r="O111" i="2" s="1"/>
  <c r="M111" i="2"/>
  <c r="K111" i="2"/>
  <c r="L111" i="2" s="1"/>
  <c r="J111" i="2"/>
  <c r="I111" i="2"/>
  <c r="AF110" i="2" s="1"/>
  <c r="Z110" i="2"/>
  <c r="AA110" i="2" s="1"/>
  <c r="Y110" i="2"/>
  <c r="W110" i="2"/>
  <c r="X110" i="2" s="1"/>
  <c r="V110" i="2"/>
  <c r="T110" i="2"/>
  <c r="U110" i="2" s="1"/>
  <c r="S110" i="2"/>
  <c r="Q110" i="2"/>
  <c r="R110" i="2" s="1"/>
  <c r="P110" i="2"/>
  <c r="N110" i="2"/>
  <c r="O110" i="2" s="1"/>
  <c r="M110" i="2"/>
  <c r="K110" i="2"/>
  <c r="J110" i="2"/>
  <c r="I110" i="2"/>
  <c r="AF109" i="2" s="1"/>
  <c r="Z109" i="2"/>
  <c r="AA109" i="2" s="1"/>
  <c r="Y109" i="2"/>
  <c r="W109" i="2"/>
  <c r="X109" i="2" s="1"/>
  <c r="V109" i="2"/>
  <c r="T109" i="2"/>
  <c r="U109" i="2" s="1"/>
  <c r="S109" i="2"/>
  <c r="Q109" i="2"/>
  <c r="R109" i="2" s="1"/>
  <c r="P109" i="2"/>
  <c r="N109" i="2"/>
  <c r="M109" i="2"/>
  <c r="K109" i="2"/>
  <c r="L109" i="2" s="1"/>
  <c r="J109" i="2"/>
  <c r="I109" i="2"/>
  <c r="AF108" i="2" s="1"/>
  <c r="Z108" i="2"/>
  <c r="AA108" i="2" s="1"/>
  <c r="Y108" i="2"/>
  <c r="W108" i="2"/>
  <c r="X108" i="2" s="1"/>
  <c r="V108" i="2"/>
  <c r="T108" i="2"/>
  <c r="U108" i="2" s="1"/>
  <c r="S108" i="2"/>
  <c r="Q108" i="2"/>
  <c r="P108" i="2"/>
  <c r="N108" i="2"/>
  <c r="O108" i="2" s="1"/>
  <c r="M108" i="2"/>
  <c r="K108" i="2"/>
  <c r="L108" i="2" s="1"/>
  <c r="J108" i="2"/>
  <c r="I108" i="2"/>
  <c r="AF107" i="2" s="1"/>
  <c r="Z107" i="2"/>
  <c r="AA107" i="2" s="1"/>
  <c r="Y107" i="2"/>
  <c r="W107" i="2"/>
  <c r="X107" i="2" s="1"/>
  <c r="V107" i="2"/>
  <c r="T107" i="2"/>
  <c r="U107" i="2" s="1"/>
  <c r="S107" i="2"/>
  <c r="Q107" i="2"/>
  <c r="R107" i="2" s="1"/>
  <c r="P107" i="2"/>
  <c r="N107" i="2"/>
  <c r="M107" i="2"/>
  <c r="K107" i="2"/>
  <c r="L107" i="2" s="1"/>
  <c r="J107" i="2"/>
  <c r="I107" i="2"/>
  <c r="AF106" i="2" s="1"/>
  <c r="Z106" i="2"/>
  <c r="AA106" i="2" s="1"/>
  <c r="Y106" i="2"/>
  <c r="W106" i="2"/>
  <c r="X106" i="2" s="1"/>
  <c r="V106" i="2"/>
  <c r="T106" i="2"/>
  <c r="U106" i="2" s="1"/>
  <c r="S106" i="2"/>
  <c r="Q106" i="2"/>
  <c r="R106" i="2" s="1"/>
  <c r="P106" i="2"/>
  <c r="N106" i="2"/>
  <c r="O106" i="2" s="1"/>
  <c r="M106" i="2"/>
  <c r="K106" i="2"/>
  <c r="J106" i="2"/>
  <c r="I106" i="2"/>
  <c r="AF105" i="2" s="1"/>
  <c r="Z105" i="2"/>
  <c r="Y105" i="2"/>
  <c r="W105" i="2"/>
  <c r="X105" i="2" s="1"/>
  <c r="V105" i="2"/>
  <c r="T105" i="2"/>
  <c r="U105" i="2" s="1"/>
  <c r="S105" i="2"/>
  <c r="Q105" i="2"/>
  <c r="R105" i="2" s="1"/>
  <c r="P105" i="2"/>
  <c r="N105" i="2"/>
  <c r="O105" i="2" s="1"/>
  <c r="M105" i="2"/>
  <c r="K105" i="2"/>
  <c r="L105" i="2" s="1"/>
  <c r="J105" i="2"/>
  <c r="I105" i="2"/>
  <c r="AF104" i="2" s="1"/>
  <c r="Z104" i="2"/>
  <c r="AA104" i="2" s="1"/>
  <c r="Y104" i="2"/>
  <c r="W104" i="2"/>
  <c r="X104" i="2" s="1"/>
  <c r="BP16" i="2" s="1"/>
  <c r="V104" i="2"/>
  <c r="T104" i="2"/>
  <c r="U104" i="2" s="1"/>
  <c r="S104" i="2"/>
  <c r="Q104" i="2"/>
  <c r="R104" i="2" s="1"/>
  <c r="P104" i="2"/>
  <c r="N104" i="2"/>
  <c r="O104" i="2" s="1"/>
  <c r="M104" i="2"/>
  <c r="K104" i="2"/>
  <c r="L104" i="2" s="1"/>
  <c r="J104" i="2"/>
  <c r="I104" i="2"/>
  <c r="AF103" i="2" s="1"/>
  <c r="Z103" i="2"/>
  <c r="AA103" i="2" s="1"/>
  <c r="Y103" i="2"/>
  <c r="W103" i="2"/>
  <c r="V103" i="2"/>
  <c r="T103" i="2"/>
  <c r="U103" i="2" s="1"/>
  <c r="S103" i="2"/>
  <c r="Q103" i="2"/>
  <c r="R103" i="2" s="1"/>
  <c r="P103" i="2"/>
  <c r="N103" i="2"/>
  <c r="O103" i="2" s="1"/>
  <c r="M103" i="2"/>
  <c r="K103" i="2"/>
  <c r="L103" i="2" s="1"/>
  <c r="J103" i="2"/>
  <c r="I103" i="2"/>
  <c r="AF102" i="2" s="1"/>
  <c r="Z102" i="2"/>
  <c r="AA102" i="2" s="1"/>
  <c r="Y102" i="2"/>
  <c r="W102" i="2"/>
  <c r="V102" i="2"/>
  <c r="T102" i="2"/>
  <c r="U102" i="2" s="1"/>
  <c r="S102" i="2"/>
  <c r="Q102" i="2"/>
  <c r="R102" i="2" s="1"/>
  <c r="P102" i="2"/>
  <c r="N102" i="2"/>
  <c r="O102" i="2" s="1"/>
  <c r="M102" i="2"/>
  <c r="K102" i="2"/>
  <c r="L102" i="2" s="1"/>
  <c r="J102" i="2"/>
  <c r="I102" i="2"/>
  <c r="AF101" i="2" s="1"/>
  <c r="Z101" i="2"/>
  <c r="AA101" i="2" s="1"/>
  <c r="Y101" i="2"/>
  <c r="W101" i="2"/>
  <c r="X101" i="2" s="1"/>
  <c r="V101" i="2"/>
  <c r="T101" i="2"/>
  <c r="U101" i="2" s="1"/>
  <c r="S101" i="2"/>
  <c r="Q101" i="2"/>
  <c r="R101" i="2" s="1"/>
  <c r="P101" i="2"/>
  <c r="N101" i="2"/>
  <c r="M101" i="2"/>
  <c r="K101" i="2"/>
  <c r="L101" i="2" s="1"/>
  <c r="J101" i="2"/>
  <c r="I101" i="2"/>
  <c r="AF100" i="2" s="1"/>
  <c r="Z100" i="2"/>
  <c r="AA100" i="2" s="1"/>
  <c r="Y100" i="2"/>
  <c r="W100" i="2"/>
  <c r="X100" i="2" s="1"/>
  <c r="V100" i="2"/>
  <c r="T100" i="2"/>
  <c r="U100" i="2" s="1"/>
  <c r="S100" i="2"/>
  <c r="Q100" i="2"/>
  <c r="P100" i="2"/>
  <c r="N100" i="2"/>
  <c r="O100" i="2" s="1"/>
  <c r="M100" i="2"/>
  <c r="K100" i="2"/>
  <c r="L100" i="2" s="1"/>
  <c r="J100" i="2"/>
  <c r="I100" i="2"/>
  <c r="AF99" i="2" s="1"/>
  <c r="Z99" i="2"/>
  <c r="AA99" i="2" s="1"/>
  <c r="Y99" i="2"/>
  <c r="W99" i="2"/>
  <c r="X99" i="2" s="1"/>
  <c r="V99" i="2"/>
  <c r="T99" i="2"/>
  <c r="U99" i="2" s="1"/>
  <c r="S99" i="2"/>
  <c r="Q99" i="2"/>
  <c r="R99" i="2" s="1"/>
  <c r="P99" i="2"/>
  <c r="N99" i="2"/>
  <c r="M99" i="2"/>
  <c r="K99" i="2"/>
  <c r="L99" i="2" s="1"/>
  <c r="J99" i="2"/>
  <c r="I99" i="2"/>
  <c r="AF98" i="2" s="1"/>
  <c r="Z98" i="2"/>
  <c r="AA98" i="2" s="1"/>
  <c r="Y98" i="2"/>
  <c r="W98" i="2"/>
  <c r="X98" i="2" s="1"/>
  <c r="V98" i="2"/>
  <c r="T98" i="2"/>
  <c r="U98" i="2" s="1"/>
  <c r="S98" i="2"/>
  <c r="Q98" i="2"/>
  <c r="R98" i="2" s="1"/>
  <c r="P98" i="2"/>
  <c r="N98" i="2"/>
  <c r="O98" i="2" s="1"/>
  <c r="M98" i="2"/>
  <c r="K98" i="2"/>
  <c r="J98" i="2"/>
  <c r="I98" i="2"/>
  <c r="AF97" i="2" s="1"/>
  <c r="Z97" i="2"/>
  <c r="Y97" i="2"/>
  <c r="W97" i="2"/>
  <c r="X97" i="2" s="1"/>
  <c r="V97" i="2"/>
  <c r="T97" i="2"/>
  <c r="U97" i="2" s="1"/>
  <c r="S97" i="2"/>
  <c r="Q97" i="2"/>
  <c r="R97" i="2" s="1"/>
  <c r="P97" i="2"/>
  <c r="N97" i="2"/>
  <c r="O97" i="2" s="1"/>
  <c r="M97" i="2"/>
  <c r="K97" i="2"/>
  <c r="L97" i="2" s="1"/>
  <c r="J97" i="2"/>
  <c r="I97" i="2"/>
  <c r="AF96" i="2" s="1"/>
  <c r="Z96" i="2"/>
  <c r="AA96" i="2" s="1"/>
  <c r="Y96" i="2"/>
  <c r="W96" i="2"/>
  <c r="X96" i="2" s="1"/>
  <c r="V96" i="2"/>
  <c r="T96" i="2"/>
  <c r="U96" i="2" s="1"/>
  <c r="S96" i="2"/>
  <c r="Q96" i="2"/>
  <c r="R96" i="2" s="1"/>
  <c r="P96" i="2"/>
  <c r="N96" i="2"/>
  <c r="O96" i="2" s="1"/>
  <c r="M96" i="2"/>
  <c r="K96" i="2"/>
  <c r="J96" i="2"/>
  <c r="I96" i="2"/>
  <c r="AF95" i="2" s="1"/>
  <c r="Z95" i="2"/>
  <c r="AA95" i="2" s="1"/>
  <c r="Y95" i="2"/>
  <c r="W95" i="2"/>
  <c r="X95" i="2" s="1"/>
  <c r="V95" i="2"/>
  <c r="T95" i="2"/>
  <c r="U95" i="2" s="1"/>
  <c r="S95" i="2"/>
  <c r="Q95" i="2"/>
  <c r="R95" i="2" s="1"/>
  <c r="P95" i="2"/>
  <c r="N95" i="2"/>
  <c r="O95" i="2" s="1"/>
  <c r="M95" i="2"/>
  <c r="K95" i="2"/>
  <c r="J95" i="2"/>
  <c r="I95" i="2"/>
  <c r="AF94" i="2" s="1"/>
  <c r="Z94" i="2"/>
  <c r="AA94" i="2" s="1"/>
  <c r="Y94" i="2"/>
  <c r="W94" i="2"/>
  <c r="X94" i="2" s="1"/>
  <c r="BP13" i="2" s="1"/>
  <c r="V94" i="2"/>
  <c r="T94" i="2"/>
  <c r="U94" i="2" s="1"/>
  <c r="S94" i="2"/>
  <c r="Q94" i="2"/>
  <c r="R94" i="2" s="1"/>
  <c r="P94" i="2"/>
  <c r="N94" i="2"/>
  <c r="O94" i="2" s="1"/>
  <c r="M94" i="2"/>
  <c r="K94" i="2"/>
  <c r="L94" i="2" s="1"/>
  <c r="J94" i="2"/>
  <c r="I94" i="2"/>
  <c r="AF93" i="2" s="1"/>
  <c r="Z93" i="2"/>
  <c r="Y93" i="2"/>
  <c r="W93" i="2"/>
  <c r="X93" i="2" s="1"/>
  <c r="V93" i="2"/>
  <c r="T93" i="2"/>
  <c r="U93" i="2" s="1"/>
  <c r="S93" i="2"/>
  <c r="Q93" i="2"/>
  <c r="R93" i="2" s="1"/>
  <c r="P93" i="2"/>
  <c r="N93" i="2"/>
  <c r="O93" i="2" s="1"/>
  <c r="M93" i="2"/>
  <c r="K93" i="2"/>
  <c r="L93" i="2" s="1"/>
  <c r="J93" i="2"/>
  <c r="I93" i="2"/>
  <c r="AF92" i="2" s="1"/>
  <c r="Z92" i="2"/>
  <c r="AA92" i="2" s="1"/>
  <c r="Y92" i="2"/>
  <c r="W92" i="2"/>
  <c r="X92" i="2" s="1"/>
  <c r="V92" i="2"/>
  <c r="T92" i="2"/>
  <c r="U92" i="2" s="1"/>
  <c r="S92" i="2"/>
  <c r="Q92" i="2"/>
  <c r="P92" i="2"/>
  <c r="N92" i="2"/>
  <c r="O92" i="2" s="1"/>
  <c r="M92" i="2"/>
  <c r="K92" i="2"/>
  <c r="L92" i="2" s="1"/>
  <c r="J92" i="2"/>
  <c r="I92" i="2"/>
  <c r="AF91" i="2" s="1"/>
  <c r="Z91" i="2"/>
  <c r="Y91" i="2"/>
  <c r="W91" i="2"/>
  <c r="X91" i="2" s="1"/>
  <c r="V91" i="2"/>
  <c r="T91" i="2"/>
  <c r="U91" i="2" s="1"/>
  <c r="S91" i="2"/>
  <c r="Q91" i="2"/>
  <c r="R91" i="2" s="1"/>
  <c r="P91" i="2"/>
  <c r="N91" i="2"/>
  <c r="O91" i="2" s="1"/>
  <c r="M91" i="2"/>
  <c r="K91" i="2"/>
  <c r="L91" i="2" s="1"/>
  <c r="J91" i="2"/>
  <c r="I91" i="2"/>
  <c r="AF90" i="2" s="1"/>
  <c r="Z90" i="2"/>
  <c r="AA90" i="2" s="1"/>
  <c r="Y90" i="2"/>
  <c r="W90" i="2"/>
  <c r="X90" i="2" s="1"/>
  <c r="V90" i="2"/>
  <c r="T90" i="2"/>
  <c r="S90" i="2"/>
  <c r="Q90" i="2"/>
  <c r="R90" i="2" s="1"/>
  <c r="P90" i="2"/>
  <c r="N90" i="2"/>
  <c r="O90" i="2" s="1"/>
  <c r="M90" i="2"/>
  <c r="K90" i="2"/>
  <c r="L90" i="2" s="1"/>
  <c r="J90" i="2"/>
  <c r="I90" i="2"/>
  <c r="AF89" i="2" s="1"/>
  <c r="Z89" i="2"/>
  <c r="AA89" i="2" s="1"/>
  <c r="Y89" i="2"/>
  <c r="W89" i="2"/>
  <c r="X89" i="2" s="1"/>
  <c r="V89" i="2"/>
  <c r="T89" i="2"/>
  <c r="S89" i="2"/>
  <c r="Q89" i="2"/>
  <c r="R89" i="2" s="1"/>
  <c r="P89" i="2"/>
  <c r="N89" i="2"/>
  <c r="O89" i="2" s="1"/>
  <c r="M89" i="2"/>
  <c r="K89" i="2"/>
  <c r="L89" i="2" s="1"/>
  <c r="J89" i="2"/>
  <c r="I89" i="2"/>
  <c r="AF88" i="2" s="1"/>
  <c r="Z88" i="2"/>
  <c r="AA88" i="2" s="1"/>
  <c r="Y88" i="2"/>
  <c r="W88" i="2"/>
  <c r="V88" i="2"/>
  <c r="T88" i="2"/>
  <c r="U88" i="2" s="1"/>
  <c r="S88" i="2"/>
  <c r="Q88" i="2"/>
  <c r="R88" i="2" s="1"/>
  <c r="P88" i="2"/>
  <c r="N88" i="2"/>
  <c r="O88" i="2" s="1"/>
  <c r="M88" i="2"/>
  <c r="K88" i="2"/>
  <c r="L88" i="2" s="1"/>
  <c r="J88" i="2"/>
  <c r="I88" i="2"/>
  <c r="AF87" i="2" s="1"/>
  <c r="Z87" i="2"/>
  <c r="Y87" i="2"/>
  <c r="W87" i="2"/>
  <c r="X87" i="2" s="1"/>
  <c r="V87" i="2"/>
  <c r="T87" i="2"/>
  <c r="U87" i="2" s="1"/>
  <c r="S87" i="2"/>
  <c r="Q87" i="2"/>
  <c r="R87" i="2" s="1"/>
  <c r="P87" i="2"/>
  <c r="N87" i="2"/>
  <c r="O87" i="2" s="1"/>
  <c r="M87" i="2"/>
  <c r="K87" i="2"/>
  <c r="L87" i="2" s="1"/>
  <c r="J87" i="2"/>
  <c r="I87" i="2"/>
  <c r="AF86" i="2" s="1"/>
  <c r="Z86" i="2"/>
  <c r="AA86" i="2" s="1"/>
  <c r="Y86" i="2"/>
  <c r="W86" i="2"/>
  <c r="X86" i="2" s="1"/>
  <c r="V86" i="2"/>
  <c r="T86" i="2"/>
  <c r="S86" i="2"/>
  <c r="Q86" i="2"/>
  <c r="R86" i="2" s="1"/>
  <c r="P86" i="2"/>
  <c r="N86" i="2"/>
  <c r="O86" i="2" s="1"/>
  <c r="M86" i="2"/>
  <c r="K86" i="2"/>
  <c r="L86" i="2" s="1"/>
  <c r="J86" i="2"/>
  <c r="I86" i="2"/>
  <c r="AF85" i="2" s="1"/>
  <c r="Z85" i="2"/>
  <c r="AA85" i="2" s="1"/>
  <c r="Y85" i="2"/>
  <c r="W85" i="2"/>
  <c r="X85" i="2" s="1"/>
  <c r="V85" i="2"/>
  <c r="T85" i="2"/>
  <c r="S85" i="2"/>
  <c r="Q85" i="2"/>
  <c r="R85" i="2" s="1"/>
  <c r="P85" i="2"/>
  <c r="N85" i="2"/>
  <c r="O85" i="2" s="1"/>
  <c r="M85" i="2"/>
  <c r="K85" i="2"/>
  <c r="L85" i="2" s="1"/>
  <c r="J85" i="2"/>
  <c r="I85" i="2"/>
  <c r="AF84" i="2" s="1"/>
  <c r="Z84" i="2"/>
  <c r="AA84" i="2" s="1"/>
  <c r="Y84" i="2"/>
  <c r="W84" i="2"/>
  <c r="X84" i="2" s="1"/>
  <c r="V84" i="2"/>
  <c r="T84" i="2"/>
  <c r="S84" i="2"/>
  <c r="Q84" i="2"/>
  <c r="R84" i="2" s="1"/>
  <c r="P84" i="2"/>
  <c r="N84" i="2"/>
  <c r="O84" i="2" s="1"/>
  <c r="M84" i="2"/>
  <c r="K84" i="2"/>
  <c r="L84" i="2" s="1"/>
  <c r="J84" i="2"/>
  <c r="I84" i="2"/>
  <c r="AF83" i="2" s="1"/>
  <c r="Z83" i="2"/>
  <c r="AA83" i="2" s="1"/>
  <c r="Y83" i="2"/>
  <c r="W83" i="2"/>
  <c r="V83" i="2"/>
  <c r="T83" i="2"/>
  <c r="U83" i="2" s="1"/>
  <c r="S83" i="2"/>
  <c r="Q83" i="2"/>
  <c r="R83" i="2" s="1"/>
  <c r="P83" i="2"/>
  <c r="N83" i="2"/>
  <c r="O83" i="2" s="1"/>
  <c r="M83" i="2"/>
  <c r="K83" i="2"/>
  <c r="L83" i="2" s="1"/>
  <c r="J83" i="2"/>
  <c r="I83" i="2"/>
  <c r="AF82" i="2" s="1"/>
  <c r="Z82" i="2"/>
  <c r="AA82" i="2" s="1"/>
  <c r="Y82" i="2"/>
  <c r="W82" i="2"/>
  <c r="X82" i="2" s="1"/>
  <c r="V82" i="2"/>
  <c r="T82" i="2"/>
  <c r="U82" i="2" s="1"/>
  <c r="S82" i="2"/>
  <c r="Q82" i="2"/>
  <c r="R82" i="2" s="1"/>
  <c r="P82" i="2"/>
  <c r="N82" i="2"/>
  <c r="O82" i="2" s="1"/>
  <c r="M82" i="2"/>
  <c r="K82" i="2"/>
  <c r="J82" i="2"/>
  <c r="I82" i="2"/>
  <c r="AF81" i="2" s="1"/>
  <c r="Z81" i="2"/>
  <c r="AA81" i="2" s="1"/>
  <c r="Y81" i="2"/>
  <c r="W81" i="2"/>
  <c r="X81" i="2" s="1"/>
  <c r="V81" i="2"/>
  <c r="T81" i="2"/>
  <c r="S81" i="2"/>
  <c r="Q81" i="2"/>
  <c r="R81" i="2" s="1"/>
  <c r="P81" i="2"/>
  <c r="N81" i="2"/>
  <c r="O81" i="2" s="1"/>
  <c r="M81" i="2"/>
  <c r="K81" i="2"/>
  <c r="L81" i="2" s="1"/>
  <c r="J81" i="2"/>
  <c r="I81" i="2"/>
  <c r="AF80" i="2" s="1"/>
  <c r="Z80" i="2"/>
  <c r="AA80" i="2" s="1"/>
  <c r="Y80" i="2"/>
  <c r="W80" i="2"/>
  <c r="X80" i="2" s="1"/>
  <c r="V80" i="2"/>
  <c r="T80" i="2"/>
  <c r="U80" i="2" s="1"/>
  <c r="S80" i="2"/>
  <c r="Q80" i="2"/>
  <c r="R80" i="2" s="1"/>
  <c r="P80" i="2"/>
  <c r="N80" i="2"/>
  <c r="O80" i="2" s="1"/>
  <c r="M80" i="2"/>
  <c r="K80" i="2"/>
  <c r="J80" i="2"/>
  <c r="I80" i="2"/>
  <c r="AF79" i="2" s="1"/>
  <c r="Z79" i="2"/>
  <c r="AA79" i="2" s="1"/>
  <c r="Y79" i="2"/>
  <c r="W79" i="2"/>
  <c r="X79" i="2" s="1"/>
  <c r="V79" i="2"/>
  <c r="T79" i="2"/>
  <c r="S79" i="2"/>
  <c r="Q79" i="2"/>
  <c r="R79" i="2" s="1"/>
  <c r="P79" i="2"/>
  <c r="N79" i="2"/>
  <c r="O79" i="2" s="1"/>
  <c r="M79" i="2"/>
  <c r="K79" i="2"/>
  <c r="L79" i="2" s="1"/>
  <c r="J79" i="2"/>
  <c r="I79" i="2"/>
  <c r="AF78" i="2" s="1"/>
  <c r="Z78" i="2"/>
  <c r="AA78" i="2" s="1"/>
  <c r="Y78" i="2"/>
  <c r="W78" i="2"/>
  <c r="X78" i="2" s="1"/>
  <c r="V78" i="2"/>
  <c r="T78" i="2"/>
  <c r="U78" i="2" s="1"/>
  <c r="S78" i="2"/>
  <c r="Q78" i="2"/>
  <c r="P78" i="2"/>
  <c r="N78" i="2"/>
  <c r="O78" i="2" s="1"/>
  <c r="M78" i="2"/>
  <c r="K78" i="2"/>
  <c r="L78" i="2" s="1"/>
  <c r="J78" i="2"/>
  <c r="I78" i="2"/>
  <c r="AF77" i="2" s="1"/>
  <c r="Z77" i="2"/>
  <c r="AA77" i="2" s="1"/>
  <c r="Y77" i="2"/>
  <c r="W77" i="2"/>
  <c r="X77" i="2" s="1"/>
  <c r="BP10" i="2" s="1"/>
  <c r="V77" i="2"/>
  <c r="T77" i="2"/>
  <c r="U77" i="2" s="1"/>
  <c r="S77" i="2"/>
  <c r="Q77" i="2"/>
  <c r="R77" i="2" s="1"/>
  <c r="P77" i="2"/>
  <c r="N77" i="2"/>
  <c r="O77" i="2" s="1"/>
  <c r="M77" i="2"/>
  <c r="K77" i="2"/>
  <c r="L77" i="2" s="1"/>
  <c r="J77" i="2"/>
  <c r="I77" i="2"/>
  <c r="AF76" i="2" s="1"/>
  <c r="Z76" i="2"/>
  <c r="AA76" i="2" s="1"/>
  <c r="Y76" i="2"/>
  <c r="W76" i="2"/>
  <c r="X76" i="2" s="1"/>
  <c r="V76" i="2"/>
  <c r="T76" i="2"/>
  <c r="U76" i="2" s="1"/>
  <c r="S76" i="2"/>
  <c r="Q76" i="2"/>
  <c r="P76" i="2"/>
  <c r="N76" i="2"/>
  <c r="O76" i="2" s="1"/>
  <c r="M76" i="2"/>
  <c r="K76" i="2"/>
  <c r="L76" i="2" s="1"/>
  <c r="J76" i="2"/>
  <c r="I76" i="2"/>
  <c r="AF75" i="2" s="1"/>
  <c r="Z75" i="2"/>
  <c r="AA75" i="2" s="1"/>
  <c r="Y75" i="2"/>
  <c r="W75" i="2"/>
  <c r="V75" i="2"/>
  <c r="T75" i="2"/>
  <c r="U75" i="2" s="1"/>
  <c r="S75" i="2"/>
  <c r="Q75" i="2"/>
  <c r="R75" i="2" s="1"/>
  <c r="P75" i="2"/>
  <c r="N75" i="2"/>
  <c r="O75" i="2" s="1"/>
  <c r="M75" i="2"/>
  <c r="K75" i="2"/>
  <c r="L75" i="2" s="1"/>
  <c r="J75" i="2"/>
  <c r="I75" i="2"/>
  <c r="AF74" i="2" s="1"/>
  <c r="Z74" i="2"/>
  <c r="AA74" i="2" s="1"/>
  <c r="Y74" i="2"/>
  <c r="W74" i="2"/>
  <c r="X74" i="2" s="1"/>
  <c r="V74" i="2"/>
  <c r="T74" i="2"/>
  <c r="U74" i="2" s="1"/>
  <c r="S74" i="2"/>
  <c r="Q74" i="2"/>
  <c r="R74" i="2" s="1"/>
  <c r="P74" i="2"/>
  <c r="N74" i="2"/>
  <c r="O74" i="2" s="1"/>
  <c r="M74" i="2"/>
  <c r="K74" i="2"/>
  <c r="J74" i="2"/>
  <c r="I74" i="2"/>
  <c r="AF73" i="2" s="1"/>
  <c r="Z73" i="2"/>
  <c r="AA73" i="2" s="1"/>
  <c r="Y73" i="2"/>
  <c r="W73" i="2"/>
  <c r="X73" i="2" s="1"/>
  <c r="V73" i="2"/>
  <c r="T73" i="2"/>
  <c r="U73" i="2" s="1"/>
  <c r="S73" i="2"/>
  <c r="Q73" i="2"/>
  <c r="P73" i="2"/>
  <c r="N73" i="2"/>
  <c r="O73" i="2" s="1"/>
  <c r="M73" i="2"/>
  <c r="K73" i="2"/>
  <c r="L73" i="2" s="1"/>
  <c r="J73" i="2"/>
  <c r="I73" i="2"/>
  <c r="AF72" i="2" s="1"/>
  <c r="Z72" i="2"/>
  <c r="Y72" i="2"/>
  <c r="W72" i="2"/>
  <c r="X72" i="2" s="1"/>
  <c r="V72" i="2"/>
  <c r="T72" i="2"/>
  <c r="U72" i="2" s="1"/>
  <c r="S72" i="2"/>
  <c r="Q72" i="2"/>
  <c r="R72" i="2" s="1"/>
  <c r="P72" i="2"/>
  <c r="N72" i="2"/>
  <c r="O72" i="2" s="1"/>
  <c r="M72" i="2"/>
  <c r="K72" i="2"/>
  <c r="L72" i="2" s="1"/>
  <c r="J72" i="2"/>
  <c r="I72" i="2"/>
  <c r="AF71" i="2" s="1"/>
  <c r="Z71" i="2"/>
  <c r="AA71" i="2" s="1"/>
  <c r="Y71" i="2"/>
  <c r="W71" i="2"/>
  <c r="X71" i="2" s="1"/>
  <c r="V71" i="2"/>
  <c r="T71" i="2"/>
  <c r="U71" i="2" s="1"/>
  <c r="S71" i="2"/>
  <c r="Q71" i="2"/>
  <c r="R71" i="2" s="1"/>
  <c r="P71" i="2"/>
  <c r="N71" i="2"/>
  <c r="O71" i="2" s="1"/>
  <c r="M71" i="2"/>
  <c r="K71" i="2"/>
  <c r="J71" i="2"/>
  <c r="I71" i="2"/>
  <c r="AF70" i="2" s="1"/>
  <c r="Z70" i="2"/>
  <c r="AA70" i="2" s="1"/>
  <c r="Y70" i="2"/>
  <c r="W70" i="2"/>
  <c r="X70" i="2" s="1"/>
  <c r="V70" i="2"/>
  <c r="T70" i="2"/>
  <c r="U70" i="2" s="1"/>
  <c r="S70" i="2"/>
  <c r="Q70" i="2"/>
  <c r="P70" i="2"/>
  <c r="N70" i="2"/>
  <c r="O70" i="2" s="1"/>
  <c r="M70" i="2"/>
  <c r="K70" i="2"/>
  <c r="L70" i="2" s="1"/>
  <c r="J70" i="2"/>
  <c r="I70" i="2"/>
  <c r="AF69" i="2" s="1"/>
  <c r="Z69" i="2"/>
  <c r="AA69" i="2" s="1"/>
  <c r="Y69" i="2"/>
  <c r="W69" i="2"/>
  <c r="X69" i="2" s="1"/>
  <c r="BP8" i="2" s="1"/>
  <c r="V69" i="2"/>
  <c r="T69" i="2"/>
  <c r="U69" i="2" s="1"/>
  <c r="S69" i="2"/>
  <c r="Q69" i="2"/>
  <c r="R69" i="2" s="1"/>
  <c r="P69" i="2"/>
  <c r="N69" i="2"/>
  <c r="O69" i="2" s="1"/>
  <c r="M69" i="2"/>
  <c r="K69" i="2"/>
  <c r="L69" i="2" s="1"/>
  <c r="J69" i="2"/>
  <c r="I69" i="2"/>
  <c r="AF68" i="2" s="1"/>
  <c r="Z68" i="2"/>
  <c r="AA68" i="2" s="1"/>
  <c r="Y68" i="2"/>
  <c r="W68" i="2"/>
  <c r="X68" i="2" s="1"/>
  <c r="V68" i="2"/>
  <c r="T68" i="2"/>
  <c r="U68" i="2" s="1"/>
  <c r="S68" i="2"/>
  <c r="Q68" i="2"/>
  <c r="R68" i="2" s="1"/>
  <c r="P68" i="2"/>
  <c r="N68" i="2"/>
  <c r="M68" i="2"/>
  <c r="K68" i="2"/>
  <c r="L68" i="2" s="1"/>
  <c r="J68" i="2"/>
  <c r="I68" i="2"/>
  <c r="AF67" i="2" s="1"/>
  <c r="Z67" i="2"/>
  <c r="AA67" i="2" s="1"/>
  <c r="Y67" i="2"/>
  <c r="W67" i="2"/>
  <c r="V67" i="2"/>
  <c r="T67" i="2"/>
  <c r="U67" i="2" s="1"/>
  <c r="S67" i="2"/>
  <c r="Q67" i="2"/>
  <c r="R67" i="2" s="1"/>
  <c r="P67" i="2"/>
  <c r="N67" i="2"/>
  <c r="O67" i="2" s="1"/>
  <c r="M67" i="2"/>
  <c r="K67" i="2"/>
  <c r="L67" i="2" s="1"/>
  <c r="J67" i="2"/>
  <c r="I67" i="2"/>
  <c r="AF66" i="2" s="1"/>
  <c r="Z66" i="2"/>
  <c r="AA66" i="2" s="1"/>
  <c r="Y66" i="2"/>
  <c r="W66" i="2"/>
  <c r="V66" i="2"/>
  <c r="T66" i="2"/>
  <c r="U66" i="2" s="1"/>
  <c r="S66" i="2"/>
  <c r="Q66" i="2"/>
  <c r="R66" i="2" s="1"/>
  <c r="P66" i="2"/>
  <c r="N66" i="2"/>
  <c r="O66" i="2" s="1"/>
  <c r="M66" i="2"/>
  <c r="K66" i="2"/>
  <c r="L66" i="2" s="1"/>
  <c r="J66" i="2"/>
  <c r="I66" i="2"/>
  <c r="AF65" i="2" s="1"/>
  <c r="Z65" i="2"/>
  <c r="AA65" i="2" s="1"/>
  <c r="Y65" i="2"/>
  <c r="W65" i="2"/>
  <c r="X65" i="2" s="1"/>
  <c r="V65" i="2"/>
  <c r="T65" i="2"/>
  <c r="U65" i="2" s="1"/>
  <c r="S65" i="2"/>
  <c r="Q65" i="2"/>
  <c r="P65" i="2"/>
  <c r="N65" i="2"/>
  <c r="O65" i="2" s="1"/>
  <c r="M65" i="2"/>
  <c r="K65" i="2"/>
  <c r="L65" i="2" s="1"/>
  <c r="J65" i="2"/>
  <c r="I65" i="2"/>
  <c r="AF64" i="2" s="1"/>
  <c r="Z64" i="2"/>
  <c r="AA64" i="2" s="1"/>
  <c r="Y64" i="2"/>
  <c r="W64" i="2"/>
  <c r="X64" i="2" s="1"/>
  <c r="BP5" i="2" s="1"/>
  <c r="V64" i="2"/>
  <c r="T64" i="2"/>
  <c r="U64" i="2" s="1"/>
  <c r="S64" i="2"/>
  <c r="Q64" i="2"/>
  <c r="R64" i="2" s="1"/>
  <c r="P64" i="2"/>
  <c r="N64" i="2"/>
  <c r="O64" i="2" s="1"/>
  <c r="M64" i="2"/>
  <c r="K64" i="2"/>
  <c r="L64" i="2" s="1"/>
  <c r="J64" i="2"/>
  <c r="I64" i="2"/>
  <c r="AF63" i="2" s="1"/>
  <c r="Z63" i="2"/>
  <c r="Y63" i="2"/>
  <c r="W63" i="2"/>
  <c r="X63" i="2" s="1"/>
  <c r="V63" i="2"/>
  <c r="T63" i="2"/>
  <c r="U63" i="2" s="1"/>
  <c r="S63" i="2"/>
  <c r="Q63" i="2"/>
  <c r="R63" i="2" s="1"/>
  <c r="P63" i="2"/>
  <c r="N63" i="2"/>
  <c r="O63" i="2" s="1"/>
  <c r="M63" i="2"/>
  <c r="K63" i="2"/>
  <c r="L63" i="2" s="1"/>
  <c r="J63" i="2"/>
  <c r="I63" i="2"/>
  <c r="AF62" i="2" s="1"/>
  <c r="Z62" i="2"/>
  <c r="AA62" i="2" s="1"/>
  <c r="Y62" i="2"/>
  <c r="W62" i="2"/>
  <c r="X62" i="2" s="1"/>
  <c r="V62" i="2"/>
  <c r="T62" i="2"/>
  <c r="U62" i="2" s="1"/>
  <c r="S62" i="2"/>
  <c r="Q62" i="2"/>
  <c r="R62" i="2" s="1"/>
  <c r="P62" i="2"/>
  <c r="N62" i="2"/>
  <c r="O62" i="2" s="1"/>
  <c r="M62" i="2"/>
  <c r="K62" i="2"/>
  <c r="J62" i="2"/>
  <c r="I62" i="2"/>
  <c r="AF61" i="2" s="1"/>
  <c r="Z61" i="2"/>
  <c r="AA61" i="2" s="1"/>
  <c r="Y61" i="2"/>
  <c r="W61" i="2"/>
  <c r="X61" i="2" s="1"/>
  <c r="V61" i="2"/>
  <c r="T61" i="2"/>
  <c r="U61" i="2" s="1"/>
  <c r="S61" i="2"/>
  <c r="Q61" i="2"/>
  <c r="R61" i="2" s="1"/>
  <c r="P61" i="2"/>
  <c r="N61" i="2"/>
  <c r="M61" i="2"/>
  <c r="K61" i="2"/>
  <c r="L61" i="2" s="1"/>
  <c r="J61" i="2"/>
  <c r="I61" i="2"/>
  <c r="AF60" i="2" s="1"/>
  <c r="Z60" i="2"/>
  <c r="Y60" i="2"/>
  <c r="W60" i="2"/>
  <c r="X60" i="2" s="1"/>
  <c r="V60" i="2"/>
  <c r="T60" i="2"/>
  <c r="U60" i="2" s="1"/>
  <c r="S60" i="2"/>
  <c r="Q60" i="2"/>
  <c r="R60" i="2" s="1"/>
  <c r="P60" i="2"/>
  <c r="N60" i="2"/>
  <c r="O60" i="2" s="1"/>
  <c r="M60" i="2"/>
  <c r="K60" i="2"/>
  <c r="L60" i="2" s="1"/>
  <c r="J60" i="2"/>
  <c r="I60" i="2"/>
  <c r="AF59" i="2" s="1"/>
  <c r="Z59" i="2"/>
  <c r="Y59" i="2"/>
  <c r="W59" i="2"/>
  <c r="X59" i="2" s="1"/>
  <c r="V59" i="2"/>
  <c r="T59" i="2"/>
  <c r="U59" i="2" s="1"/>
  <c r="S59" i="2"/>
  <c r="Q59" i="2"/>
  <c r="R59" i="2" s="1"/>
  <c r="P59" i="2"/>
  <c r="N59" i="2"/>
  <c r="O59" i="2" s="1"/>
  <c r="M59" i="2"/>
  <c r="K59" i="2"/>
  <c r="L59" i="2" s="1"/>
  <c r="J59" i="2"/>
  <c r="I59" i="2"/>
  <c r="AF58" i="2" s="1"/>
  <c r="Z58" i="2"/>
  <c r="AA58" i="2" s="1"/>
  <c r="Y58" i="2"/>
  <c r="W58" i="2"/>
  <c r="V58" i="2"/>
  <c r="T58" i="2"/>
  <c r="U58" i="2" s="1"/>
  <c r="S58" i="2"/>
  <c r="Q58" i="2"/>
  <c r="R58" i="2" s="1"/>
  <c r="P58" i="2"/>
  <c r="N58" i="2"/>
  <c r="O58" i="2" s="1"/>
  <c r="M58" i="2"/>
  <c r="K58" i="2"/>
  <c r="L58" i="2" s="1"/>
  <c r="J58" i="2"/>
  <c r="I58" i="2"/>
  <c r="AF57" i="2" s="1"/>
  <c r="Z57" i="2"/>
  <c r="AA57" i="2" s="1"/>
  <c r="Y57" i="2"/>
  <c r="W57" i="2"/>
  <c r="X57" i="2" s="1"/>
  <c r="V57" i="2"/>
  <c r="T57" i="2"/>
  <c r="U57" i="2" s="1"/>
  <c r="S57" i="2"/>
  <c r="Q57" i="2"/>
  <c r="P57" i="2"/>
  <c r="N57" i="2"/>
  <c r="O57" i="2" s="1"/>
  <c r="M57" i="2"/>
  <c r="K57" i="2"/>
  <c r="L57" i="2" s="1"/>
  <c r="J57" i="2"/>
  <c r="I57" i="2"/>
  <c r="AF56" i="2" s="1"/>
  <c r="Z56" i="2"/>
  <c r="Y56" i="2"/>
  <c r="W56" i="2"/>
  <c r="X56" i="2" s="1"/>
  <c r="V56" i="2"/>
  <c r="T56" i="2"/>
  <c r="U56" i="2" s="1"/>
  <c r="S56" i="2"/>
  <c r="Q56" i="2"/>
  <c r="R56" i="2" s="1"/>
  <c r="P56" i="2"/>
  <c r="N56" i="2"/>
  <c r="O56" i="2" s="1"/>
  <c r="M56" i="2"/>
  <c r="K56" i="2"/>
  <c r="L56" i="2" s="1"/>
  <c r="J56" i="2"/>
  <c r="I56" i="2"/>
  <c r="AF55" i="2" s="1"/>
  <c r="Z55" i="2"/>
  <c r="AA55" i="2" s="1"/>
  <c r="Y55" i="2"/>
  <c r="W55" i="2"/>
  <c r="X55" i="2" s="1"/>
  <c r="V55" i="2"/>
  <c r="T55" i="2"/>
  <c r="S55" i="2"/>
  <c r="Q55" i="2"/>
  <c r="R55" i="2" s="1"/>
  <c r="P55" i="2"/>
  <c r="N55" i="2"/>
  <c r="O55" i="2" s="1"/>
  <c r="M55" i="2"/>
  <c r="K55" i="2"/>
  <c r="L55" i="2" s="1"/>
  <c r="J55" i="2"/>
  <c r="I55" i="2"/>
  <c r="AF54" i="2" s="1"/>
  <c r="Z54" i="2"/>
  <c r="Y54" i="2"/>
  <c r="W54" i="2"/>
  <c r="X54" i="2" s="1"/>
  <c r="V54" i="2"/>
  <c r="T54" i="2"/>
  <c r="U54" i="2" s="1"/>
  <c r="S54" i="2"/>
  <c r="Q54" i="2"/>
  <c r="R54" i="2" s="1"/>
  <c r="P54" i="2"/>
  <c r="N54" i="2"/>
  <c r="O54" i="2" s="1"/>
  <c r="M54" i="2"/>
  <c r="K54" i="2"/>
  <c r="L54" i="2" s="1"/>
  <c r="J54" i="2"/>
  <c r="I54" i="2"/>
  <c r="AF53" i="2" s="1"/>
  <c r="Z53" i="2"/>
  <c r="AA53" i="2" s="1"/>
  <c r="Y53" i="2"/>
  <c r="W53" i="2"/>
  <c r="X53" i="2" s="1"/>
  <c r="V53" i="2"/>
  <c r="T53" i="2"/>
  <c r="U53" i="2" s="1"/>
  <c r="S53" i="2"/>
  <c r="Q53" i="2"/>
  <c r="P53" i="2"/>
  <c r="N53" i="2"/>
  <c r="O53" i="2" s="1"/>
  <c r="M53" i="2"/>
  <c r="K53" i="2"/>
  <c r="L53" i="2" s="1"/>
  <c r="J53" i="2"/>
  <c r="I53" i="2"/>
  <c r="AF52" i="2" s="1"/>
  <c r="Z52" i="2"/>
  <c r="AA52" i="2" s="1"/>
  <c r="Y52" i="2"/>
  <c r="W52" i="2"/>
  <c r="X52" i="2" s="1"/>
  <c r="V52" i="2"/>
  <c r="T52" i="2"/>
  <c r="U52" i="2" s="1"/>
  <c r="S52" i="2"/>
  <c r="Q52" i="2"/>
  <c r="P52" i="2"/>
  <c r="N52" i="2"/>
  <c r="O52" i="2" s="1"/>
  <c r="M52" i="2"/>
  <c r="K52" i="2"/>
  <c r="L52" i="2" s="1"/>
  <c r="J52" i="2"/>
  <c r="I52" i="2"/>
  <c r="AF51" i="2" s="1"/>
  <c r="Z51" i="2"/>
  <c r="AA51" i="2" s="1"/>
  <c r="Y51" i="2"/>
  <c r="W51" i="2"/>
  <c r="X51" i="2" s="1"/>
  <c r="V51" i="2"/>
  <c r="T51" i="2"/>
  <c r="U51" i="2" s="1"/>
  <c r="S51" i="2"/>
  <c r="Q51" i="2"/>
  <c r="P51" i="2"/>
  <c r="N51" i="2"/>
  <c r="O51" i="2" s="1"/>
  <c r="M51" i="2"/>
  <c r="K51" i="2"/>
  <c r="L51" i="2" s="1"/>
  <c r="J51" i="2"/>
  <c r="I51" i="2"/>
  <c r="AF50" i="2" s="1"/>
  <c r="Z50" i="2"/>
  <c r="AA50" i="2" s="1"/>
  <c r="Y50" i="2"/>
  <c r="W50" i="2"/>
  <c r="X50" i="2" s="1"/>
  <c r="V50" i="2"/>
  <c r="T50" i="2"/>
  <c r="S50" i="2"/>
  <c r="Q50" i="2"/>
  <c r="R50" i="2" s="1"/>
  <c r="P50" i="2"/>
  <c r="N50" i="2"/>
  <c r="O50" i="2" s="1"/>
  <c r="M50" i="2"/>
  <c r="K50" i="2"/>
  <c r="L50" i="2" s="1"/>
  <c r="J50" i="2"/>
  <c r="I50" i="2"/>
  <c r="AF49" i="2" s="1"/>
  <c r="Z49" i="2"/>
  <c r="AA49" i="2" s="1"/>
  <c r="Y49" i="2"/>
  <c r="W49" i="2"/>
  <c r="X49" i="2" s="1"/>
  <c r="V49" i="2"/>
  <c r="T49" i="2"/>
  <c r="U49" i="2" s="1"/>
  <c r="S49" i="2"/>
  <c r="Q49" i="2"/>
  <c r="R49" i="2" s="1"/>
  <c r="P49" i="2"/>
  <c r="N49" i="2"/>
  <c r="M49" i="2"/>
  <c r="K49" i="2"/>
  <c r="L49" i="2" s="1"/>
  <c r="J49" i="2"/>
  <c r="I49" i="2"/>
  <c r="AF48" i="2" s="1"/>
  <c r="Z48" i="2"/>
  <c r="Y48" i="2"/>
  <c r="W48" i="2"/>
  <c r="X48" i="2" s="1"/>
  <c r="V48" i="2"/>
  <c r="T48" i="2"/>
  <c r="U48" i="2" s="1"/>
  <c r="S48" i="2"/>
  <c r="Q48" i="2"/>
  <c r="R48" i="2" s="1"/>
  <c r="P48" i="2"/>
  <c r="N48" i="2"/>
  <c r="O48" i="2" s="1"/>
  <c r="M48" i="2"/>
  <c r="K48" i="2"/>
  <c r="L48" i="2" s="1"/>
  <c r="J48" i="2"/>
  <c r="I48" i="2"/>
  <c r="AF47" i="2" s="1"/>
  <c r="Z47" i="2"/>
  <c r="AA47" i="2" s="1"/>
  <c r="Y47" i="2"/>
  <c r="W47" i="2"/>
  <c r="X47" i="2" s="1"/>
  <c r="V47" i="2"/>
  <c r="T47" i="2"/>
  <c r="U47" i="2" s="1"/>
  <c r="S47" i="2"/>
  <c r="Q47" i="2"/>
  <c r="P47" i="2"/>
  <c r="N47" i="2"/>
  <c r="O47" i="2" s="1"/>
  <c r="M47" i="2"/>
  <c r="K47" i="2"/>
  <c r="L47" i="2" s="1"/>
  <c r="J47" i="2"/>
  <c r="I47" i="2"/>
  <c r="AF46" i="2" s="1"/>
  <c r="Z46" i="2"/>
  <c r="Y46" i="2"/>
  <c r="W46" i="2"/>
  <c r="X46" i="2" s="1"/>
  <c r="V46" i="2"/>
  <c r="T46" i="2"/>
  <c r="U46" i="2" s="1"/>
  <c r="S46" i="2"/>
  <c r="Q46" i="2"/>
  <c r="R46" i="2" s="1"/>
  <c r="P46" i="2"/>
  <c r="N46" i="2"/>
  <c r="O46" i="2" s="1"/>
  <c r="M46" i="2"/>
  <c r="K46" i="2"/>
  <c r="L46" i="2" s="1"/>
  <c r="J46" i="2"/>
  <c r="I46" i="2"/>
  <c r="AF45" i="2" s="1"/>
  <c r="Z45" i="2"/>
  <c r="AA45" i="2" s="1"/>
  <c r="Y45" i="2"/>
  <c r="W45" i="2"/>
  <c r="X45" i="2" s="1"/>
  <c r="V45" i="2"/>
  <c r="T45" i="2"/>
  <c r="U45" i="2" s="1"/>
  <c r="S45" i="2"/>
  <c r="Q45" i="2"/>
  <c r="R45" i="2" s="1"/>
  <c r="P45" i="2"/>
  <c r="N45" i="2"/>
  <c r="O45" i="2" s="1"/>
  <c r="M45" i="2"/>
  <c r="K45" i="2"/>
  <c r="J45" i="2"/>
  <c r="I45" i="2"/>
  <c r="AF44" i="2" s="1"/>
  <c r="Z44" i="2"/>
  <c r="AA44" i="2" s="1"/>
  <c r="Y44" i="2"/>
  <c r="W44" i="2"/>
  <c r="X44" i="2" s="1"/>
  <c r="V44" i="2"/>
  <c r="T44" i="2"/>
  <c r="U44" i="2" s="1"/>
  <c r="S44" i="2"/>
  <c r="Q44" i="2"/>
  <c r="P44" i="2"/>
  <c r="N44" i="2"/>
  <c r="O44" i="2" s="1"/>
  <c r="M44" i="2"/>
  <c r="K44" i="2"/>
  <c r="L44" i="2" s="1"/>
  <c r="J44" i="2"/>
  <c r="I44" i="2"/>
  <c r="AF43" i="2" s="1"/>
  <c r="Z43" i="2"/>
  <c r="Y43" i="2"/>
  <c r="W43" i="2"/>
  <c r="X43" i="2" s="1"/>
  <c r="V43" i="2"/>
  <c r="T43" i="2"/>
  <c r="U43" i="2" s="1"/>
  <c r="S43" i="2"/>
  <c r="Q43" i="2"/>
  <c r="R43" i="2" s="1"/>
  <c r="P43" i="2"/>
  <c r="N43" i="2"/>
  <c r="O43" i="2" s="1"/>
  <c r="M43" i="2"/>
  <c r="K43" i="2"/>
  <c r="L43" i="2" s="1"/>
  <c r="J43" i="2"/>
  <c r="I43" i="2"/>
  <c r="AF42" i="2" s="1"/>
  <c r="Z42" i="2"/>
  <c r="AA42" i="2" s="1"/>
  <c r="Y42" i="2"/>
  <c r="W42" i="2"/>
  <c r="X42" i="2" s="1"/>
  <c r="V42" i="2"/>
  <c r="T42" i="2"/>
  <c r="U42" i="2" s="1"/>
  <c r="S42" i="2"/>
  <c r="Q42" i="2"/>
  <c r="R42" i="2" s="1"/>
  <c r="P42" i="2"/>
  <c r="N42" i="2"/>
  <c r="O42" i="2" s="1"/>
  <c r="M42" i="2"/>
  <c r="K42" i="2"/>
  <c r="J42" i="2"/>
  <c r="I42" i="2"/>
  <c r="AF41" i="2" s="1"/>
  <c r="Z41" i="2"/>
  <c r="AA41" i="2" s="1"/>
  <c r="Y41" i="2"/>
  <c r="W41" i="2"/>
  <c r="X41" i="2" s="1"/>
  <c r="V41" i="2"/>
  <c r="T41" i="2"/>
  <c r="U41" i="2" s="1"/>
  <c r="S41" i="2"/>
  <c r="Q41" i="2"/>
  <c r="P41" i="2"/>
  <c r="N41" i="2"/>
  <c r="O41" i="2" s="1"/>
  <c r="M41" i="2"/>
  <c r="K41" i="2"/>
  <c r="L41" i="2" s="1"/>
  <c r="J41" i="2"/>
  <c r="I41" i="2"/>
  <c r="AF40" i="2" s="1"/>
  <c r="Z40" i="2"/>
  <c r="AA40" i="2" s="1"/>
  <c r="Y40" i="2"/>
  <c r="W40" i="2"/>
  <c r="X40" i="2" s="1"/>
  <c r="V40" i="2"/>
  <c r="T40" i="2"/>
  <c r="U40" i="2" s="1"/>
  <c r="S40" i="2"/>
  <c r="Q40" i="2"/>
  <c r="R40" i="2" s="1"/>
  <c r="P40" i="2"/>
  <c r="N40" i="2"/>
  <c r="M40" i="2"/>
  <c r="K40" i="2"/>
  <c r="L40" i="2" s="1"/>
  <c r="J40" i="2"/>
  <c r="I40" i="2"/>
  <c r="AF39" i="2" s="1"/>
  <c r="Z39" i="2"/>
  <c r="AA39" i="2" s="1"/>
  <c r="Y39" i="2"/>
  <c r="W39" i="2"/>
  <c r="X39" i="2" s="1"/>
  <c r="V39" i="2"/>
  <c r="T39" i="2"/>
  <c r="U39" i="2" s="1"/>
  <c r="S39" i="2"/>
  <c r="Q39" i="2"/>
  <c r="R39" i="2" s="1"/>
  <c r="P39" i="2"/>
  <c r="N39" i="2"/>
  <c r="O39" i="2" s="1"/>
  <c r="M39" i="2"/>
  <c r="K39" i="2"/>
  <c r="J39" i="2"/>
  <c r="I39" i="2"/>
  <c r="AF38" i="2" s="1"/>
  <c r="Z38" i="2"/>
  <c r="Y38" i="2"/>
  <c r="W38" i="2"/>
  <c r="X38" i="2" s="1"/>
  <c r="V38" i="2"/>
  <c r="T38" i="2"/>
  <c r="U38" i="2" s="1"/>
  <c r="S38" i="2"/>
  <c r="Q38" i="2"/>
  <c r="R38" i="2" s="1"/>
  <c r="P38" i="2"/>
  <c r="N38" i="2"/>
  <c r="O38" i="2" s="1"/>
  <c r="M38" i="2"/>
  <c r="K38" i="2"/>
  <c r="L38" i="2" s="1"/>
  <c r="J38" i="2"/>
  <c r="I38" i="2"/>
  <c r="AF37" i="2" s="1"/>
  <c r="Z37" i="2"/>
  <c r="AA37" i="2" s="1"/>
  <c r="Y37" i="2"/>
  <c r="W37" i="2"/>
  <c r="X37" i="2" s="1"/>
  <c r="V37" i="2"/>
  <c r="T37" i="2"/>
  <c r="U37" i="2" s="1"/>
  <c r="S37" i="2"/>
  <c r="Q37" i="2"/>
  <c r="R37" i="2" s="1"/>
  <c r="P37" i="2"/>
  <c r="N37" i="2"/>
  <c r="O37" i="2" s="1"/>
  <c r="M37" i="2"/>
  <c r="K37" i="2"/>
  <c r="J37" i="2"/>
  <c r="I37" i="2"/>
  <c r="AF36" i="2" s="1"/>
  <c r="Z36" i="2"/>
  <c r="Y36" i="2"/>
  <c r="W36" i="2"/>
  <c r="X36" i="2" s="1"/>
  <c r="V36" i="2"/>
  <c r="T36" i="2"/>
  <c r="U36" i="2" s="1"/>
  <c r="S36" i="2"/>
  <c r="Q36" i="2"/>
  <c r="R36" i="2" s="1"/>
  <c r="P36" i="2"/>
  <c r="N36" i="2"/>
  <c r="O36" i="2" s="1"/>
  <c r="M36" i="2"/>
  <c r="K36" i="2"/>
  <c r="L36" i="2" s="1"/>
  <c r="J36" i="2"/>
  <c r="I36" i="2"/>
  <c r="AF35" i="2" s="1"/>
  <c r="Z35" i="2"/>
  <c r="AA35" i="2" s="1"/>
  <c r="Y35" i="2"/>
  <c r="W35" i="2"/>
  <c r="X35" i="2" s="1"/>
  <c r="V35" i="2"/>
  <c r="T35" i="2"/>
  <c r="U35" i="2" s="1"/>
  <c r="S35" i="2"/>
  <c r="Q35" i="2"/>
  <c r="R35" i="2" s="1"/>
  <c r="P35" i="2"/>
  <c r="N35" i="2"/>
  <c r="M35" i="2"/>
  <c r="K35" i="2"/>
  <c r="L35" i="2" s="1"/>
  <c r="J35" i="2"/>
  <c r="I35" i="2"/>
  <c r="AF34" i="2" s="1"/>
  <c r="Z34" i="2"/>
  <c r="AA34" i="2" s="1"/>
  <c r="Y34" i="2"/>
  <c r="W34" i="2"/>
  <c r="X34" i="2" s="1"/>
  <c r="V34" i="2"/>
  <c r="T34" i="2"/>
  <c r="U34" i="2" s="1"/>
  <c r="S34" i="2"/>
  <c r="Q34" i="2"/>
  <c r="R34" i="2" s="1"/>
  <c r="P34" i="2"/>
  <c r="N34" i="2"/>
  <c r="M34" i="2"/>
  <c r="K34" i="2"/>
  <c r="L34" i="2" s="1"/>
  <c r="J34" i="2"/>
  <c r="I34" i="2"/>
  <c r="AF33" i="2" s="1"/>
  <c r="Z33" i="2"/>
  <c r="Y33" i="2"/>
  <c r="W33" i="2"/>
  <c r="X33" i="2" s="1"/>
  <c r="V33" i="2"/>
  <c r="T33" i="2"/>
  <c r="U33" i="2" s="1"/>
  <c r="S33" i="2"/>
  <c r="Q33" i="2"/>
  <c r="R33" i="2" s="1"/>
  <c r="P33" i="2"/>
  <c r="N33" i="2"/>
  <c r="O33" i="2" s="1"/>
  <c r="M33" i="2"/>
  <c r="K33" i="2"/>
  <c r="L33" i="2" s="1"/>
  <c r="J33" i="2"/>
  <c r="I33" i="2"/>
  <c r="AF32" i="2" s="1"/>
  <c r="Z32" i="2"/>
  <c r="AA32" i="2" s="1"/>
  <c r="Y32" i="2"/>
  <c r="W32" i="2"/>
  <c r="X32" i="2" s="1"/>
  <c r="V32" i="2"/>
  <c r="T32" i="2"/>
  <c r="U32" i="2" s="1"/>
  <c r="S32" i="2"/>
  <c r="Q32" i="2"/>
  <c r="R32" i="2" s="1"/>
  <c r="P32" i="2"/>
  <c r="N32" i="2"/>
  <c r="O32" i="2" s="1"/>
  <c r="M32" i="2"/>
  <c r="K32" i="2"/>
  <c r="J32" i="2"/>
  <c r="I32" i="2"/>
  <c r="AF31" i="2" s="1"/>
  <c r="Z31" i="2"/>
  <c r="AA31" i="2" s="1"/>
  <c r="Y31" i="2"/>
  <c r="W31" i="2"/>
  <c r="V31" i="2"/>
  <c r="T31" i="2"/>
  <c r="U31" i="2" s="1"/>
  <c r="S31" i="2"/>
  <c r="Q31" i="2"/>
  <c r="R31" i="2" s="1"/>
  <c r="P31" i="2"/>
  <c r="N31" i="2"/>
  <c r="O31" i="2" s="1"/>
  <c r="M31" i="2"/>
  <c r="K31" i="2"/>
  <c r="L31" i="2" s="1"/>
  <c r="J31" i="2"/>
  <c r="I31" i="2"/>
  <c r="AF30" i="2" s="1"/>
  <c r="Z30" i="2"/>
  <c r="AA30" i="2" s="1"/>
  <c r="Y30" i="2"/>
  <c r="W30" i="2"/>
  <c r="X30" i="2" s="1"/>
  <c r="V30" i="2"/>
  <c r="T30" i="2"/>
  <c r="S30" i="2"/>
  <c r="Q30" i="2"/>
  <c r="R30" i="2" s="1"/>
  <c r="P30" i="2"/>
  <c r="N30" i="2"/>
  <c r="O30" i="2" s="1"/>
  <c r="M30" i="2"/>
  <c r="K30" i="2"/>
  <c r="L30" i="2" s="1"/>
  <c r="J30" i="2"/>
  <c r="I30" i="2"/>
  <c r="AF29" i="2" s="1"/>
  <c r="Z29" i="2"/>
  <c r="AA29" i="2" s="1"/>
  <c r="Y29" i="2"/>
  <c r="W29" i="2"/>
  <c r="X29" i="2" s="1"/>
  <c r="V29" i="2"/>
  <c r="T29" i="2"/>
  <c r="U29" i="2" s="1"/>
  <c r="S29" i="2"/>
  <c r="Q29" i="2"/>
  <c r="R29" i="2" s="1"/>
  <c r="P29" i="2"/>
  <c r="N29" i="2"/>
  <c r="O29" i="2" s="1"/>
  <c r="M29" i="2"/>
  <c r="K29" i="2"/>
  <c r="J29" i="2"/>
  <c r="I29" i="2"/>
  <c r="AF28" i="2" s="1"/>
  <c r="Z28" i="2"/>
  <c r="AA28" i="2" s="1"/>
  <c r="Y28" i="2"/>
  <c r="W28" i="2"/>
  <c r="X28" i="2" s="1"/>
  <c r="V28" i="2"/>
  <c r="T28" i="2"/>
  <c r="U28" i="2" s="1"/>
  <c r="S28" i="2"/>
  <c r="Q28" i="2"/>
  <c r="R28" i="2" s="1"/>
  <c r="P28" i="2"/>
  <c r="N28" i="2"/>
  <c r="M28" i="2"/>
  <c r="K28" i="2"/>
  <c r="L28" i="2" s="1"/>
  <c r="J28" i="2"/>
  <c r="I28" i="2"/>
  <c r="AF27" i="2" s="1"/>
  <c r="Z27" i="2"/>
  <c r="AA27" i="2" s="1"/>
  <c r="Y27" i="2"/>
  <c r="W27" i="2"/>
  <c r="X27" i="2" s="1"/>
  <c r="V27" i="2"/>
  <c r="T27" i="2"/>
  <c r="U27" i="2" s="1"/>
  <c r="S27" i="2"/>
  <c r="Q27" i="2"/>
  <c r="R27" i="2" s="1"/>
  <c r="P27" i="2"/>
  <c r="N27" i="2"/>
  <c r="M27" i="2"/>
  <c r="K27" i="2"/>
  <c r="L27" i="2" s="1"/>
  <c r="J27" i="2"/>
  <c r="I27" i="2"/>
  <c r="AF26" i="2" s="1"/>
  <c r="Z26" i="2"/>
  <c r="Y26" i="2"/>
  <c r="W26" i="2"/>
  <c r="X26" i="2" s="1"/>
  <c r="V26" i="2"/>
  <c r="T26" i="2"/>
  <c r="U26" i="2" s="1"/>
  <c r="S26" i="2"/>
  <c r="Q26" i="2"/>
  <c r="R26" i="2" s="1"/>
  <c r="P26" i="2"/>
  <c r="N26" i="2"/>
  <c r="O26" i="2" s="1"/>
  <c r="M26" i="2"/>
  <c r="K26" i="2"/>
  <c r="L26" i="2" s="1"/>
  <c r="J26" i="2"/>
  <c r="I26" i="2"/>
  <c r="AF25" i="2" s="1"/>
  <c r="Z25" i="2"/>
  <c r="AA25" i="2" s="1"/>
  <c r="Y25" i="2"/>
  <c r="W25" i="2"/>
  <c r="X25" i="2" s="1"/>
  <c r="V25" i="2"/>
  <c r="T25" i="2"/>
  <c r="U25" i="2" s="1"/>
  <c r="S25" i="2"/>
  <c r="Q25" i="2"/>
  <c r="R25" i="2" s="1"/>
  <c r="P25" i="2"/>
  <c r="N25" i="2"/>
  <c r="O25" i="2" s="1"/>
  <c r="M25" i="2"/>
  <c r="K25" i="2"/>
  <c r="J25" i="2"/>
  <c r="I25" i="2"/>
  <c r="AF24" i="2" s="1"/>
  <c r="Z24" i="2"/>
  <c r="Y24" i="2"/>
  <c r="W24" i="2"/>
  <c r="X24" i="2" s="1"/>
  <c r="V24" i="2"/>
  <c r="T24" i="2"/>
  <c r="U24" i="2" s="1"/>
  <c r="S24" i="2"/>
  <c r="Q24" i="2"/>
  <c r="R24" i="2" s="1"/>
  <c r="P24" i="2"/>
  <c r="N24" i="2"/>
  <c r="O24" i="2" s="1"/>
  <c r="M24" i="2"/>
  <c r="K24" i="2"/>
  <c r="L24" i="2" s="1"/>
  <c r="J24" i="2"/>
  <c r="I24" i="2"/>
  <c r="AF23" i="2" s="1"/>
  <c r="Z23" i="2"/>
  <c r="AA23" i="2" s="1"/>
  <c r="Y23" i="2"/>
  <c r="W23" i="2"/>
  <c r="X23" i="2" s="1"/>
  <c r="V23" i="2"/>
  <c r="T23" i="2"/>
  <c r="U23" i="2" s="1"/>
  <c r="S23" i="2"/>
  <c r="Q23" i="2"/>
  <c r="R23" i="2" s="1"/>
  <c r="P23" i="2"/>
  <c r="N23" i="2"/>
  <c r="M23" i="2"/>
  <c r="K23" i="2"/>
  <c r="L23" i="2" s="1"/>
  <c r="J23" i="2"/>
  <c r="I23" i="2"/>
  <c r="AF22" i="2" s="1"/>
  <c r="Z22" i="2"/>
  <c r="AA22" i="2" s="1"/>
  <c r="Y22" i="2"/>
  <c r="W22" i="2"/>
  <c r="X22" i="2" s="1"/>
  <c r="V22" i="2"/>
  <c r="T22" i="2"/>
  <c r="U22" i="2" s="1"/>
  <c r="S22" i="2"/>
  <c r="Q22" i="2"/>
  <c r="P22" i="2"/>
  <c r="N22" i="2"/>
  <c r="O22" i="2" s="1"/>
  <c r="M22" i="2"/>
  <c r="K22" i="2"/>
  <c r="L22" i="2" s="1"/>
  <c r="J22" i="2"/>
  <c r="I22" i="2"/>
  <c r="AF21" i="2" s="1"/>
  <c r="Z21" i="2"/>
  <c r="AA21" i="2" s="1"/>
  <c r="Y21" i="2"/>
  <c r="W21" i="2"/>
  <c r="X21" i="2" s="1"/>
  <c r="V21" i="2"/>
  <c r="T21" i="2"/>
  <c r="U21" i="2" s="1"/>
  <c r="S21" i="2"/>
  <c r="Q21" i="2"/>
  <c r="R21" i="2" s="1"/>
  <c r="P21" i="2"/>
  <c r="N21" i="2"/>
  <c r="M21" i="2"/>
  <c r="K21" i="2"/>
  <c r="L21" i="2" s="1"/>
  <c r="J21" i="2"/>
  <c r="I21" i="2"/>
  <c r="AF20" i="2" s="1"/>
  <c r="Z20" i="2"/>
  <c r="AA20" i="2" s="1"/>
  <c r="Y20" i="2"/>
  <c r="W20" i="2"/>
  <c r="X20" i="2" s="1"/>
  <c r="V20" i="2"/>
  <c r="T20" i="2"/>
  <c r="U20" i="2" s="1"/>
  <c r="S20" i="2"/>
  <c r="Q20" i="2"/>
  <c r="R20" i="2" s="1"/>
  <c r="P20" i="2"/>
  <c r="N20" i="2"/>
  <c r="O20" i="2" s="1"/>
  <c r="M20" i="2"/>
  <c r="K20" i="2"/>
  <c r="J20" i="2"/>
  <c r="I20" i="2"/>
  <c r="AF19" i="2" s="1"/>
  <c r="Z19" i="2"/>
  <c r="AA19" i="2" s="1"/>
  <c r="Y19" i="2"/>
  <c r="W19" i="2"/>
  <c r="X19" i="2" s="1"/>
  <c r="V19" i="2"/>
  <c r="T19" i="2"/>
  <c r="U19" i="2" s="1"/>
  <c r="S19" i="2"/>
  <c r="Q19" i="2"/>
  <c r="R19" i="2" s="1"/>
  <c r="P19" i="2"/>
  <c r="N19" i="2"/>
  <c r="O19" i="2" s="1"/>
  <c r="M19" i="2"/>
  <c r="K19" i="2"/>
  <c r="J19" i="2"/>
  <c r="I19" i="2"/>
  <c r="AF18" i="2" s="1"/>
  <c r="Z18" i="2"/>
  <c r="Y18" i="2"/>
  <c r="W18" i="2"/>
  <c r="X18" i="2" s="1"/>
  <c r="V18" i="2"/>
  <c r="T18" i="2"/>
  <c r="U18" i="2" s="1"/>
  <c r="S18" i="2"/>
  <c r="Q18" i="2"/>
  <c r="R18" i="2" s="1"/>
  <c r="P18" i="2"/>
  <c r="N18" i="2"/>
  <c r="O18" i="2" s="1"/>
  <c r="M18" i="2"/>
  <c r="K18" i="2"/>
  <c r="L18" i="2" s="1"/>
  <c r="J18" i="2"/>
  <c r="I18" i="2"/>
  <c r="AF17" i="2" s="1"/>
  <c r="Z17" i="2"/>
  <c r="Y17" i="2"/>
  <c r="W17" i="2"/>
  <c r="X17" i="2" s="1"/>
  <c r="V17" i="2"/>
  <c r="T17" i="2"/>
  <c r="U17" i="2" s="1"/>
  <c r="S17" i="2"/>
  <c r="Q17" i="2"/>
  <c r="R17" i="2" s="1"/>
  <c r="P17" i="2"/>
  <c r="N17" i="2"/>
  <c r="O17" i="2" s="1"/>
  <c r="M17" i="2"/>
  <c r="K17" i="2"/>
  <c r="L17" i="2" s="1"/>
  <c r="J17" i="2"/>
  <c r="I17" i="2"/>
  <c r="AF16" i="2" s="1"/>
  <c r="Z16" i="2"/>
  <c r="AA16" i="2" s="1"/>
  <c r="Y16" i="2"/>
  <c r="W16" i="2"/>
  <c r="X16" i="2" s="1"/>
  <c r="V16" i="2"/>
  <c r="T16" i="2"/>
  <c r="S16" i="2"/>
  <c r="Q16" i="2"/>
  <c r="R16" i="2" s="1"/>
  <c r="P16" i="2"/>
  <c r="N16" i="2"/>
  <c r="O16" i="2" s="1"/>
  <c r="M16" i="2"/>
  <c r="K16" i="2"/>
  <c r="L16" i="2" s="1"/>
  <c r="J16" i="2"/>
  <c r="I16" i="2"/>
  <c r="AF15" i="2" s="1"/>
  <c r="Z15" i="2"/>
  <c r="Y15" i="2"/>
  <c r="W15" i="2"/>
  <c r="X15" i="2" s="1"/>
  <c r="V15" i="2"/>
  <c r="T15" i="2"/>
  <c r="U15" i="2" s="1"/>
  <c r="S15" i="2"/>
  <c r="Q15" i="2"/>
  <c r="R15" i="2" s="1"/>
  <c r="P15" i="2"/>
  <c r="N15" i="2"/>
  <c r="O15" i="2" s="1"/>
  <c r="M15" i="2"/>
  <c r="K15" i="2"/>
  <c r="L15" i="2" s="1"/>
  <c r="J15" i="2"/>
  <c r="I15" i="2"/>
  <c r="AF14" i="2" s="1"/>
  <c r="F9" i="3" s="1"/>
  <c r="Z14" i="2"/>
  <c r="AA14" i="2" s="1"/>
  <c r="Y14" i="2"/>
  <c r="W14" i="2"/>
  <c r="X14" i="2" s="1"/>
  <c r="V14" i="2"/>
  <c r="T14" i="2"/>
  <c r="U14" i="2" s="1"/>
  <c r="S14" i="2"/>
  <c r="Q14" i="2"/>
  <c r="P14" i="2"/>
  <c r="N14" i="2"/>
  <c r="O14" i="2" s="1"/>
  <c r="M14" i="2"/>
  <c r="K14" i="2"/>
  <c r="L14" i="2" s="1"/>
  <c r="J14" i="2"/>
  <c r="I14" i="2"/>
  <c r="AF13" i="2" s="1"/>
  <c r="Z13" i="2"/>
  <c r="AA13" i="2" s="1"/>
  <c r="Y13" i="2"/>
  <c r="W13" i="2"/>
  <c r="X13" i="2" s="1"/>
  <c r="V13" i="2"/>
  <c r="T13" i="2"/>
  <c r="U13" i="2" s="1"/>
  <c r="S13" i="2"/>
  <c r="Q13" i="2"/>
  <c r="P13" i="2"/>
  <c r="N13" i="2"/>
  <c r="O13" i="2" s="1"/>
  <c r="M13" i="2"/>
  <c r="K13" i="2"/>
  <c r="L13" i="2" s="1"/>
  <c r="J13" i="2"/>
  <c r="I13" i="2"/>
  <c r="AF12" i="2" s="1"/>
  <c r="Z12" i="2"/>
  <c r="AA12" i="2" s="1"/>
  <c r="Y12" i="2"/>
  <c r="W12" i="2"/>
  <c r="X12" i="2" s="1"/>
  <c r="V12" i="2"/>
  <c r="T12" i="2"/>
  <c r="U12" i="2" s="1"/>
  <c r="S12" i="2"/>
  <c r="Q12" i="2"/>
  <c r="P12" i="2"/>
  <c r="N12" i="2"/>
  <c r="O12" i="2" s="1"/>
  <c r="M12" i="2"/>
  <c r="K12" i="2"/>
  <c r="L12" i="2" s="1"/>
  <c r="J12" i="2"/>
  <c r="I12" i="2"/>
  <c r="AF11" i="2" s="1"/>
  <c r="Z11" i="2"/>
  <c r="AA11" i="2" s="1"/>
  <c r="Y11" i="2"/>
  <c r="W11" i="2"/>
  <c r="X11" i="2" s="1"/>
  <c r="V11" i="2"/>
  <c r="T11" i="2"/>
  <c r="U11" i="2" s="1"/>
  <c r="S11" i="2"/>
  <c r="Q11" i="2"/>
  <c r="R11" i="2" s="1"/>
  <c r="P11" i="2"/>
  <c r="N11" i="2"/>
  <c r="O11" i="2" s="1"/>
  <c r="M11" i="2"/>
  <c r="K11" i="2"/>
  <c r="J11" i="2"/>
  <c r="I11" i="2"/>
  <c r="AF10" i="2" s="1"/>
  <c r="Z10" i="2"/>
  <c r="AA10" i="2" s="1"/>
  <c r="Y10" i="2"/>
  <c r="W10" i="2"/>
  <c r="X10" i="2" s="1"/>
  <c r="V10" i="2"/>
  <c r="T10" i="2"/>
  <c r="U10" i="2" s="1"/>
  <c r="S10" i="2"/>
  <c r="Q10" i="2"/>
  <c r="R10" i="2" s="1"/>
  <c r="P10" i="2"/>
  <c r="N10" i="2"/>
  <c r="O10" i="2" s="1"/>
  <c r="M10" i="2"/>
  <c r="K10" i="2"/>
  <c r="J10" i="2"/>
  <c r="I10" i="2"/>
  <c r="AF9" i="2" s="1"/>
  <c r="Z9" i="2"/>
  <c r="AA9" i="2" s="1"/>
  <c r="Y9" i="2"/>
  <c r="W9" i="2"/>
  <c r="V9" i="2"/>
  <c r="T9" i="2"/>
  <c r="U9" i="2" s="1"/>
  <c r="S9" i="2"/>
  <c r="Q9" i="2"/>
  <c r="R9" i="2" s="1"/>
  <c r="P9" i="2"/>
  <c r="N9" i="2"/>
  <c r="O9" i="2" s="1"/>
  <c r="M9" i="2"/>
  <c r="K9" i="2"/>
  <c r="L9" i="2" s="1"/>
  <c r="J9" i="2"/>
  <c r="I9" i="2"/>
  <c r="AF8" i="2" s="1"/>
  <c r="Z8" i="2"/>
  <c r="AA8" i="2" s="1"/>
  <c r="Y8" i="2"/>
  <c r="W8" i="2"/>
  <c r="X8" i="2" s="1"/>
  <c r="V8" i="2"/>
  <c r="T8" i="2"/>
  <c r="S8" i="2"/>
  <c r="Q8" i="2"/>
  <c r="R8" i="2" s="1"/>
  <c r="P8" i="2"/>
  <c r="N8" i="2"/>
  <c r="O8" i="2" s="1"/>
  <c r="M8" i="2"/>
  <c r="K8" i="2"/>
  <c r="L8" i="2" s="1"/>
  <c r="J8" i="2"/>
  <c r="I8" i="2"/>
  <c r="AF7" i="2" s="1"/>
  <c r="Z7" i="2"/>
  <c r="Y7" i="2"/>
  <c r="W7" i="2"/>
  <c r="X7" i="2" s="1"/>
  <c r="V7" i="2"/>
  <c r="T7" i="2"/>
  <c r="U7" i="2" s="1"/>
  <c r="S7" i="2"/>
  <c r="Q7" i="2"/>
  <c r="R7" i="2" s="1"/>
  <c r="P7" i="2"/>
  <c r="N7" i="2"/>
  <c r="O7" i="2" s="1"/>
  <c r="M7" i="2"/>
  <c r="K7" i="2"/>
  <c r="L7" i="2" s="1"/>
  <c r="J7" i="2"/>
  <c r="I7" i="2"/>
  <c r="AF6" i="2" s="1"/>
  <c r="Z6" i="2"/>
  <c r="AA6" i="2" s="1"/>
  <c r="Y6" i="2"/>
  <c r="W6" i="2"/>
  <c r="X6" i="2" s="1"/>
  <c r="V6" i="2"/>
  <c r="T6" i="2"/>
  <c r="U6" i="2" s="1"/>
  <c r="S6" i="2"/>
  <c r="Q6" i="2"/>
  <c r="P6" i="2"/>
  <c r="N6" i="2"/>
  <c r="O6" i="2" s="1"/>
  <c r="M6" i="2"/>
  <c r="K6" i="2"/>
  <c r="L6" i="2" s="1"/>
  <c r="J6" i="2"/>
  <c r="I6" i="2"/>
  <c r="AF5" i="2" s="1"/>
  <c r="Z5" i="2"/>
  <c r="AA5" i="2" s="1"/>
  <c r="Y5" i="2"/>
  <c r="W5" i="2"/>
  <c r="X5" i="2" s="1"/>
  <c r="V5" i="2"/>
  <c r="T5" i="2"/>
  <c r="U5" i="2" s="1"/>
  <c r="S5" i="2"/>
  <c r="Q5" i="2"/>
  <c r="R5" i="2" s="1"/>
  <c r="P5" i="2"/>
  <c r="N5" i="2"/>
  <c r="M5" i="2"/>
  <c r="K5" i="2"/>
  <c r="L5" i="2" s="1"/>
  <c r="J5" i="2"/>
  <c r="I5" i="2"/>
  <c r="AF4" i="2" s="1"/>
  <c r="Z4" i="2"/>
  <c r="Y4" i="2"/>
  <c r="W4" i="2"/>
  <c r="X4" i="2" s="1"/>
  <c r="V4" i="2"/>
  <c r="T4" i="2"/>
  <c r="U4" i="2" s="1"/>
  <c r="S4" i="2"/>
  <c r="Q4" i="2"/>
  <c r="R4" i="2" s="1"/>
  <c r="P4" i="2"/>
  <c r="N4" i="2"/>
  <c r="O4" i="2" s="1"/>
  <c r="M4" i="2"/>
  <c r="K4" i="2"/>
  <c r="L4" i="2" s="1"/>
  <c r="J4" i="2"/>
  <c r="I4" i="2"/>
  <c r="AF3" i="2" s="1"/>
  <c r="Z3" i="2"/>
  <c r="AA3" i="2" s="1"/>
  <c r="Y3" i="2"/>
  <c r="W3" i="2"/>
  <c r="V3" i="2"/>
  <c r="T3" i="2"/>
  <c r="U3" i="2" s="1"/>
  <c r="S3" i="2"/>
  <c r="Q3" i="2"/>
  <c r="R3" i="2" s="1"/>
  <c r="P3" i="2"/>
  <c r="N3" i="2"/>
  <c r="O3" i="2" s="1"/>
  <c r="M3" i="2"/>
  <c r="K3" i="2"/>
  <c r="L3" i="2" s="1"/>
  <c r="J3" i="2"/>
  <c r="I3" i="2"/>
  <c r="AF2" i="2" s="1"/>
  <c r="Z2" i="2"/>
  <c r="AA2" i="2" s="1"/>
  <c r="Y2" i="2"/>
  <c r="W2" i="2"/>
  <c r="V2" i="2"/>
  <c r="T2" i="2"/>
  <c r="S2" i="2"/>
  <c r="Q2" i="2"/>
  <c r="P2" i="2"/>
  <c r="N2" i="2"/>
  <c r="M2" i="2"/>
  <c r="K2" i="2"/>
  <c r="J2" i="2"/>
  <c r="I2" i="2"/>
  <c r="AF1" i="2" s="1"/>
  <c r="BU1" i="1"/>
  <c r="BN1" i="1"/>
  <c r="BG1" i="1"/>
  <c r="AZ1" i="1"/>
  <c r="AS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27" i="1"/>
  <c r="AN128" i="1"/>
  <c r="AN129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79" i="1"/>
  <c r="AN180" i="1"/>
  <c r="AN181" i="1"/>
  <c r="AN182" i="1"/>
  <c r="AN183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4" i="1"/>
  <c r="AN225" i="1"/>
  <c r="AN226" i="1"/>
  <c r="AN227" i="1"/>
  <c r="AN228" i="1"/>
  <c r="AN229" i="1"/>
  <c r="AN230" i="1"/>
  <c r="AN231" i="1"/>
  <c r="AN232" i="1"/>
  <c r="AN233" i="1"/>
  <c r="AN234" i="1"/>
  <c r="AN235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N248" i="1"/>
  <c r="AN249" i="1"/>
  <c r="AN250" i="1"/>
  <c r="AN251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6" i="1"/>
  <c r="AN267" i="1"/>
  <c r="AN268" i="1"/>
  <c r="AN269" i="1"/>
  <c r="AN270" i="1"/>
  <c r="AN271" i="1"/>
  <c r="AN272" i="1"/>
  <c r="AN273" i="1"/>
  <c r="AN274" i="1"/>
  <c r="AN275" i="1"/>
  <c r="AN276" i="1"/>
  <c r="AN277" i="1"/>
  <c r="AN278" i="1"/>
  <c r="AN279" i="1"/>
  <c r="AN280" i="1"/>
  <c r="AN281" i="1"/>
  <c r="AN282" i="1"/>
  <c r="AN283" i="1"/>
  <c r="AN284" i="1"/>
  <c r="AN285" i="1"/>
  <c r="AN286" i="1"/>
  <c r="AN287" i="1"/>
  <c r="AN288" i="1"/>
  <c r="AN289" i="1"/>
  <c r="AN290" i="1"/>
  <c r="AN291" i="1"/>
  <c r="AN292" i="1"/>
  <c r="AN293" i="1"/>
  <c r="AN294" i="1"/>
  <c r="AN295" i="1"/>
  <c r="AN296" i="1"/>
  <c r="AN297" i="1"/>
  <c r="AN298" i="1"/>
  <c r="AN299" i="1"/>
  <c r="AN300" i="1"/>
  <c r="AN301" i="1"/>
  <c r="AN302" i="1"/>
  <c r="AN303" i="1"/>
  <c r="AN304" i="1"/>
  <c r="AN305" i="1"/>
  <c r="AN306" i="1"/>
  <c r="AN307" i="1"/>
  <c r="AN308" i="1"/>
  <c r="AN309" i="1"/>
  <c r="AN310" i="1"/>
  <c r="AN311" i="1"/>
  <c r="AN312" i="1"/>
  <c r="AN313" i="1"/>
  <c r="AN314" i="1"/>
  <c r="AN315" i="1"/>
  <c r="AN316" i="1"/>
  <c r="AN317" i="1"/>
  <c r="AN318" i="1"/>
  <c r="AN319" i="1"/>
  <c r="AN320" i="1"/>
  <c r="AN321" i="1"/>
  <c r="AN322" i="1"/>
  <c r="AN323" i="1"/>
  <c r="AN324" i="1"/>
  <c r="AN325" i="1"/>
  <c r="AN326" i="1"/>
  <c r="AL1" i="1"/>
  <c r="X167" i="2" l="1"/>
  <c r="BP25" i="2" s="1"/>
  <c r="L20" i="2"/>
  <c r="AN4" i="2" s="1"/>
  <c r="K330" i="2"/>
  <c r="Q330" i="2"/>
  <c r="AA17" i="2"/>
  <c r="BW4" i="2" s="1"/>
  <c r="X237" i="2"/>
  <c r="BP37" i="2" s="1"/>
  <c r="R44" i="2"/>
  <c r="BB7" i="2" s="1"/>
  <c r="N330" i="2"/>
  <c r="X164" i="2"/>
  <c r="BP23" i="2" s="1"/>
  <c r="X210" i="2"/>
  <c r="BP32" i="2" s="1"/>
  <c r="U30" i="2"/>
  <c r="BI3" i="2" s="1"/>
  <c r="T330" i="2"/>
  <c r="X9" i="2"/>
  <c r="BP2" i="2" s="1"/>
  <c r="W330" i="2"/>
  <c r="O21" i="2"/>
  <c r="AU3" i="2" s="1"/>
  <c r="AA18" i="2"/>
  <c r="BW5" i="2" s="1"/>
  <c r="Z330" i="2"/>
  <c r="U2" i="2"/>
  <c r="L10" i="2"/>
  <c r="AN1" i="2" s="1"/>
  <c r="O2" i="2"/>
  <c r="AU1" i="2" s="1"/>
  <c r="R47" i="2"/>
  <c r="BB8" i="2" s="1"/>
  <c r="O5" i="2"/>
  <c r="AU2" i="2" s="1"/>
  <c r="R6" i="2"/>
  <c r="BB1" i="2" s="1"/>
  <c r="AA7" i="2"/>
  <c r="BW2" i="2" s="1"/>
  <c r="R14" i="2"/>
  <c r="BB4" i="2" s="1"/>
  <c r="AA15" i="2"/>
  <c r="BW3" i="2" s="1"/>
  <c r="R12" i="2"/>
  <c r="BB2" i="2" s="1"/>
  <c r="I278" i="2"/>
  <c r="AF277" i="2" s="1"/>
  <c r="I281" i="2"/>
  <c r="AF280" i="2" s="1"/>
  <c r="I284" i="2"/>
  <c r="AF283" i="2" s="1"/>
  <c r="I286" i="2"/>
  <c r="AF285" i="2" s="1"/>
  <c r="I287" i="2"/>
  <c r="AF286" i="2" s="1"/>
  <c r="I293" i="2"/>
  <c r="AF292" i="2" s="1"/>
  <c r="I296" i="2"/>
  <c r="AF295" i="2" s="1"/>
  <c r="I297" i="2"/>
  <c r="AF296" i="2" s="1"/>
  <c r="I298" i="2"/>
  <c r="AF297" i="2" s="1"/>
  <c r="I299" i="2"/>
  <c r="AF298" i="2" s="1"/>
  <c r="I300" i="2"/>
  <c r="AF299" i="2" s="1"/>
  <c r="I302" i="2"/>
  <c r="AF301" i="2" s="1"/>
  <c r="I304" i="2"/>
  <c r="AF303" i="2" s="1"/>
  <c r="I311" i="2"/>
  <c r="AF310" i="2" s="1"/>
  <c r="I314" i="2"/>
  <c r="AF313" i="2" s="1"/>
  <c r="I322" i="2"/>
  <c r="AF321" i="2" s="1"/>
  <c r="I324" i="2"/>
  <c r="AF323" i="2" s="1"/>
  <c r="L235" i="2"/>
  <c r="AN52" i="2" s="1"/>
  <c r="L225" i="2"/>
  <c r="AN50" i="2" s="1"/>
  <c r="L219" i="2"/>
  <c r="AN48" i="2" s="1"/>
  <c r="L213" i="2"/>
  <c r="AN47" i="2" s="1"/>
  <c r="L211" i="2"/>
  <c r="AN46" i="2" s="1"/>
  <c r="L187" i="2"/>
  <c r="AN43" i="2" s="1"/>
  <c r="L177" i="2"/>
  <c r="AN42" i="2" s="1"/>
  <c r="L313" i="2"/>
  <c r="AN69" i="2" s="1"/>
  <c r="L311" i="2"/>
  <c r="AN68" i="2" s="1"/>
  <c r="L295" i="2"/>
  <c r="AN66" i="2" s="1"/>
  <c r="L293" i="2"/>
  <c r="AN64" i="2" s="1"/>
  <c r="L287" i="2"/>
  <c r="AN62" i="2" s="1"/>
  <c r="L269" i="2"/>
  <c r="AN59" i="2" s="1"/>
  <c r="L267" i="2"/>
  <c r="AN58" i="2" s="1"/>
  <c r="L261" i="2"/>
  <c r="AN57" i="2" s="1"/>
  <c r="L257" i="2"/>
  <c r="AN56" i="2" s="1"/>
  <c r="L253" i="2"/>
  <c r="AN54" i="2" s="1"/>
  <c r="L175" i="2"/>
  <c r="AN41" i="2" s="1"/>
  <c r="L161" i="2"/>
  <c r="AN39" i="2" s="1"/>
  <c r="L153" i="2"/>
  <c r="AN37" i="2" s="1"/>
  <c r="L147" i="2"/>
  <c r="AN34" i="2" s="1"/>
  <c r="L145" i="2"/>
  <c r="AN32" i="2" s="1"/>
  <c r="L141" i="2"/>
  <c r="AN31" i="2" s="1"/>
  <c r="L131" i="2"/>
  <c r="AN28" i="2" s="1"/>
  <c r="L127" i="2"/>
  <c r="AN27" i="2" s="1"/>
  <c r="L119" i="2"/>
  <c r="AN25" i="2" s="1"/>
  <c r="L117" i="2"/>
  <c r="AN24" i="2" s="1"/>
  <c r="L95" i="2"/>
  <c r="AN17" i="2" s="1"/>
  <c r="L71" i="2"/>
  <c r="AN13" i="2" s="1"/>
  <c r="U8" i="2"/>
  <c r="BI1" i="2" s="1"/>
  <c r="L11" i="2"/>
  <c r="AN2" i="2" s="1"/>
  <c r="R13" i="2"/>
  <c r="BB3" i="2" s="1"/>
  <c r="U16" i="2"/>
  <c r="BI2" i="2" s="1"/>
  <c r="L19" i="2"/>
  <c r="AN3" i="2" s="1"/>
  <c r="L32" i="2"/>
  <c r="AN7" i="2" s="1"/>
  <c r="R41" i="2"/>
  <c r="BB6" i="2" s="1"/>
  <c r="L42" i="2"/>
  <c r="AN10" i="2" s="1"/>
  <c r="U55" i="2"/>
  <c r="BI5" i="2" s="1"/>
  <c r="X58" i="2"/>
  <c r="BP4" i="2" s="1"/>
  <c r="O61" i="2"/>
  <c r="AU11" i="2" s="1"/>
  <c r="AA63" i="2"/>
  <c r="BW18" i="2" s="1"/>
  <c r="X66" i="2"/>
  <c r="BP6" i="2" s="1"/>
  <c r="U79" i="2"/>
  <c r="BI6" i="2" s="1"/>
  <c r="L80" i="2"/>
  <c r="AN15" i="2" s="1"/>
  <c r="U81" i="2"/>
  <c r="BI7" i="2" s="1"/>
  <c r="L82" i="2"/>
  <c r="AN16" i="2" s="1"/>
  <c r="U85" i="2"/>
  <c r="BI9" i="2" s="1"/>
  <c r="R327" i="2"/>
  <c r="BB58" i="2" s="1"/>
  <c r="R321" i="2"/>
  <c r="BB57" i="2" s="1"/>
  <c r="R303" i="2"/>
  <c r="BB54" i="2" s="1"/>
  <c r="R285" i="2"/>
  <c r="BB52" i="2" s="1"/>
  <c r="R283" i="2"/>
  <c r="BB51" i="2" s="1"/>
  <c r="R281" i="2"/>
  <c r="BB50" i="2" s="1"/>
  <c r="R277" i="2"/>
  <c r="BB49" i="2" s="1"/>
  <c r="R273" i="2"/>
  <c r="BB48" i="2" s="1"/>
  <c r="R271" i="2"/>
  <c r="BB47" i="2" s="1"/>
  <c r="R221" i="2"/>
  <c r="BB43" i="2" s="1"/>
  <c r="R215" i="2"/>
  <c r="BB42" i="2" s="1"/>
  <c r="R209" i="2"/>
  <c r="BB41" i="2" s="1"/>
  <c r="R199" i="2"/>
  <c r="BB38" i="2" s="1"/>
  <c r="R197" i="2"/>
  <c r="BB36" i="2" s="1"/>
  <c r="R181" i="2"/>
  <c r="BB32" i="2" s="1"/>
  <c r="R171" i="2"/>
  <c r="BB31" i="2" s="1"/>
  <c r="R163" i="2"/>
  <c r="BB30" i="2" s="1"/>
  <c r="R157" i="2"/>
  <c r="BB28" i="2" s="1"/>
  <c r="R155" i="2"/>
  <c r="BB27" i="2" s="1"/>
  <c r="R137" i="2"/>
  <c r="BB26" i="2" s="1"/>
  <c r="R125" i="2"/>
  <c r="BB24" i="2" s="1"/>
  <c r="R115" i="2"/>
  <c r="BB21" i="2" s="1"/>
  <c r="R73" i="2"/>
  <c r="BB15" i="2" s="1"/>
  <c r="R65" i="2"/>
  <c r="BB13" i="2" s="1"/>
  <c r="R57" i="2"/>
  <c r="BB12" i="2" s="1"/>
  <c r="R53" i="2"/>
  <c r="BB11" i="2" s="1"/>
  <c r="R51" i="2"/>
  <c r="BB9" i="2" s="1"/>
  <c r="X241" i="2"/>
  <c r="BP39" i="2" s="1"/>
  <c r="X229" i="2"/>
  <c r="BP36" i="2" s="1"/>
  <c r="X183" i="2"/>
  <c r="BP29" i="2" s="1"/>
  <c r="X323" i="2"/>
  <c r="BP55" i="2" s="1"/>
  <c r="X309" i="2"/>
  <c r="BP53" i="2" s="1"/>
  <c r="X301" i="2"/>
  <c r="BP49" i="2" s="1"/>
  <c r="X245" i="2"/>
  <c r="BP42" i="2" s="1"/>
  <c r="X243" i="2"/>
  <c r="BP40" i="2" s="1"/>
  <c r="X169" i="2"/>
  <c r="BP27" i="2" s="1"/>
  <c r="X165" i="2"/>
  <c r="BP24" i="2" s="1"/>
  <c r="X159" i="2"/>
  <c r="BP22" i="2" s="1"/>
  <c r="X139" i="2"/>
  <c r="BP21" i="2" s="1"/>
  <c r="X135" i="2"/>
  <c r="BP19" i="2" s="1"/>
  <c r="X103" i="2"/>
  <c r="BP15" i="2" s="1"/>
  <c r="X83" i="2"/>
  <c r="BP11" i="2" s="1"/>
  <c r="X75" i="2"/>
  <c r="BP9" i="2" s="1"/>
  <c r="X67" i="2"/>
  <c r="BP7" i="2" s="1"/>
  <c r="O214" i="2"/>
  <c r="AU28" i="2" s="1"/>
  <c r="O202" i="2"/>
  <c r="AU25" i="2" s="1"/>
  <c r="O322" i="2"/>
  <c r="AU39" i="2" s="1"/>
  <c r="O262" i="2"/>
  <c r="AU35" i="2" s="1"/>
  <c r="O252" i="2"/>
  <c r="AU34" i="2" s="1"/>
  <c r="O176" i="2"/>
  <c r="AU21" i="2" s="1"/>
  <c r="O170" i="2"/>
  <c r="AU20" i="2" s="1"/>
  <c r="O144" i="2"/>
  <c r="AU18" i="2" s="1"/>
  <c r="O126" i="2"/>
  <c r="AU17" i="2" s="1"/>
  <c r="O68" i="2"/>
  <c r="AU12" i="2" s="1"/>
  <c r="U314" i="2"/>
  <c r="BI47" i="2" s="1"/>
  <c r="U300" i="2"/>
  <c r="BI45" i="2" s="1"/>
  <c r="U284" i="2"/>
  <c r="BI43" i="2" s="1"/>
  <c r="U280" i="2"/>
  <c r="BI42" i="2" s="1"/>
  <c r="U278" i="2"/>
  <c r="BI40" i="2" s="1"/>
  <c r="U274" i="2"/>
  <c r="BI39" i="2" s="1"/>
  <c r="U256" i="2"/>
  <c r="BI36" i="2" s="1"/>
  <c r="U248" i="2"/>
  <c r="BI35" i="2" s="1"/>
  <c r="U242" i="2"/>
  <c r="BI34" i="2" s="1"/>
  <c r="U236" i="2"/>
  <c r="BI33" i="2" s="1"/>
  <c r="U230" i="2"/>
  <c r="BI31" i="2" s="1"/>
  <c r="U220" i="2"/>
  <c r="BI29" i="2" s="1"/>
  <c r="U216" i="2"/>
  <c r="BI28" i="2" s="1"/>
  <c r="U188" i="2"/>
  <c r="BI25" i="2" s="1"/>
  <c r="U186" i="2"/>
  <c r="BI24" i="2" s="1"/>
  <c r="U184" i="2"/>
  <c r="BI23" i="2" s="1"/>
  <c r="U180" i="2"/>
  <c r="BI22" i="2" s="1"/>
  <c r="U178" i="2"/>
  <c r="BI21" i="2" s="1"/>
  <c r="U174" i="2"/>
  <c r="BI20" i="2" s="1"/>
  <c r="U160" i="2"/>
  <c r="BI19" i="2" s="1"/>
  <c r="U154" i="2"/>
  <c r="BI18" i="2" s="1"/>
  <c r="U152" i="2"/>
  <c r="BI17" i="2" s="1"/>
  <c r="U130" i="2"/>
  <c r="BI14" i="2" s="1"/>
  <c r="U128" i="2"/>
  <c r="BI13" i="2" s="1"/>
  <c r="U90" i="2"/>
  <c r="BI12" i="2" s="1"/>
  <c r="U86" i="2"/>
  <c r="BI10" i="2" s="1"/>
  <c r="U84" i="2"/>
  <c r="BI8" i="2" s="1"/>
  <c r="U50" i="2"/>
  <c r="BI4" i="2" s="1"/>
  <c r="AA238" i="2"/>
  <c r="BW41" i="2" s="1"/>
  <c r="AA232" i="2"/>
  <c r="BW40" i="2" s="1"/>
  <c r="AA226" i="2"/>
  <c r="BW39" i="2" s="1"/>
  <c r="AA218" i="2"/>
  <c r="BW38" i="2" s="1"/>
  <c r="AA182" i="2"/>
  <c r="BW36" i="2" s="1"/>
  <c r="AA326" i="2"/>
  <c r="BW55" i="2" s="1"/>
  <c r="AA324" i="2"/>
  <c r="BW53" i="2" s="1"/>
  <c r="AA304" i="2"/>
  <c r="BW52" i="2" s="1"/>
  <c r="AA302" i="2"/>
  <c r="BW51" i="2" s="1"/>
  <c r="AA292" i="2"/>
  <c r="BW48" i="2" s="1"/>
  <c r="AA270" i="2"/>
  <c r="BW45" i="2" s="1"/>
  <c r="AA258" i="2"/>
  <c r="BW44" i="2" s="1"/>
  <c r="AA172" i="2"/>
  <c r="BW34" i="2" s="1"/>
  <c r="AA158" i="2"/>
  <c r="BW33" i="2" s="1"/>
  <c r="AA142" i="2"/>
  <c r="BW31" i="2" s="1"/>
  <c r="AA132" i="2"/>
  <c r="BW30" i="2" s="1"/>
  <c r="AA72" i="2"/>
  <c r="BW19" i="2" s="1"/>
  <c r="AA60" i="2"/>
  <c r="BW17" i="2" s="1"/>
  <c r="AA56" i="2"/>
  <c r="BW15" i="2" s="1"/>
  <c r="AA54" i="2"/>
  <c r="BW14" i="2" s="1"/>
  <c r="X3" i="2"/>
  <c r="BP1" i="2" s="1"/>
  <c r="AA4" i="2"/>
  <c r="BW1" i="2" s="1"/>
  <c r="L2" i="2"/>
  <c r="R2" i="2"/>
  <c r="X2" i="2"/>
  <c r="R22" i="2"/>
  <c r="BB5" i="2" s="1"/>
  <c r="O23" i="2"/>
  <c r="AU4" i="2" s="1"/>
  <c r="AA24" i="2"/>
  <c r="BW6" i="2" s="1"/>
  <c r="L25" i="2"/>
  <c r="AN5" i="2" s="1"/>
  <c r="AA26" i="2"/>
  <c r="BW7" i="2" s="1"/>
  <c r="O27" i="2"/>
  <c r="AU5" i="2" s="1"/>
  <c r="O28" i="2"/>
  <c r="AU6" i="2" s="1"/>
  <c r="L29" i="2"/>
  <c r="AN6" i="2" s="1"/>
  <c r="X31" i="2"/>
  <c r="BP3" i="2" s="1"/>
  <c r="AA33" i="2"/>
  <c r="BW8" i="2" s="1"/>
  <c r="O34" i="2"/>
  <c r="AU7" i="2" s="1"/>
  <c r="O35" i="2"/>
  <c r="AU8" i="2" s="1"/>
  <c r="AA36" i="2"/>
  <c r="BW9" i="2" s="1"/>
  <c r="L37" i="2"/>
  <c r="AN8" i="2" s="1"/>
  <c r="AA38" i="2"/>
  <c r="BW10" i="2" s="1"/>
  <c r="L39" i="2"/>
  <c r="AN9" i="2" s="1"/>
  <c r="O40" i="2"/>
  <c r="AU9" i="2" s="1"/>
  <c r="AA43" i="2"/>
  <c r="BW11" i="2" s="1"/>
  <c r="L45" i="2"/>
  <c r="AN11" i="2" s="1"/>
  <c r="AA46" i="2"/>
  <c r="BW12" i="2" s="1"/>
  <c r="AA48" i="2"/>
  <c r="BW13" i="2" s="1"/>
  <c r="O49" i="2"/>
  <c r="AU10" i="2" s="1"/>
  <c r="R52" i="2"/>
  <c r="BB10" i="2" s="1"/>
  <c r="AA59" i="2"/>
  <c r="BW16" i="2" s="1"/>
  <c r="L62" i="2"/>
  <c r="AN12" i="2" s="1"/>
  <c r="R70" i="2"/>
  <c r="BB14" i="2" s="1"/>
  <c r="L74" i="2"/>
  <c r="AN14" i="2" s="1"/>
  <c r="R76" i="2"/>
  <c r="BB16" i="2" s="1"/>
  <c r="R78" i="2"/>
  <c r="BB17" i="2" s="1"/>
  <c r="X88" i="2"/>
  <c r="BP12" i="2" s="1"/>
  <c r="U89" i="2"/>
  <c r="BI11" i="2" s="1"/>
  <c r="L96" i="2"/>
  <c r="AN18" i="2" s="1"/>
  <c r="L98" i="2"/>
  <c r="AN19" i="2" s="1"/>
  <c r="X102" i="2"/>
  <c r="BP14" i="2" s="1"/>
  <c r="L106" i="2"/>
  <c r="AN20" i="2" s="1"/>
  <c r="L110" i="2"/>
  <c r="AN21" i="2" s="1"/>
  <c r="L112" i="2"/>
  <c r="AN22" i="2" s="1"/>
  <c r="L114" i="2"/>
  <c r="AN23" i="2" s="1"/>
  <c r="X116" i="2"/>
  <c r="BP17" i="2" s="1"/>
  <c r="X118" i="2"/>
  <c r="BP18" i="2" s="1"/>
  <c r="L122" i="2"/>
  <c r="AN26" i="2" s="1"/>
  <c r="U133" i="2"/>
  <c r="BI15" i="2" s="1"/>
  <c r="L134" i="2"/>
  <c r="AN29" i="2" s="1"/>
  <c r="X138" i="2"/>
  <c r="BP20" i="2" s="1"/>
  <c r="L140" i="2"/>
  <c r="AN30" i="2" s="1"/>
  <c r="U143" i="2"/>
  <c r="BI16" i="2" s="1"/>
  <c r="L146" i="2"/>
  <c r="AN33" i="2" s="1"/>
  <c r="L148" i="2"/>
  <c r="AN35" i="2" s="1"/>
  <c r="L150" i="2"/>
  <c r="AN36" i="2" s="1"/>
  <c r="L156" i="2"/>
  <c r="AN38" i="2" s="1"/>
  <c r="L166" i="2"/>
  <c r="AN40" i="2" s="1"/>
  <c r="U189" i="2"/>
  <c r="BI26" i="2" s="1"/>
  <c r="U191" i="2"/>
  <c r="BI27" i="2" s="1"/>
  <c r="L196" i="2"/>
  <c r="AN44" i="2" s="1"/>
  <c r="R198" i="2"/>
  <c r="BB37" i="2" s="1"/>
  <c r="O203" i="2"/>
  <c r="AU26" i="2" s="1"/>
  <c r="O205" i="2"/>
  <c r="AU27" i="2" s="1"/>
  <c r="AA207" i="2"/>
  <c r="BW37" i="2" s="1"/>
  <c r="R208" i="2"/>
  <c r="BB40" i="2" s="1"/>
  <c r="O217" i="2"/>
  <c r="AU29" i="2" s="1"/>
  <c r="O231" i="2"/>
  <c r="AU30" i="2" s="1"/>
  <c r="U233" i="2"/>
  <c r="BI32" i="2" s="1"/>
  <c r="O239" i="2"/>
  <c r="AU31" i="2" s="1"/>
  <c r="AA87" i="2"/>
  <c r="BW20" i="2" s="1"/>
  <c r="AA91" i="2"/>
  <c r="BW21" i="2" s="1"/>
  <c r="R92" i="2"/>
  <c r="BB18" i="2" s="1"/>
  <c r="AA93" i="2"/>
  <c r="BW22" i="2" s="1"/>
  <c r="AA97" i="2"/>
  <c r="BW23" i="2" s="1"/>
  <c r="O99" i="2"/>
  <c r="AU13" i="2" s="1"/>
  <c r="R100" i="2"/>
  <c r="BB19" i="2" s="1"/>
  <c r="O101" i="2"/>
  <c r="AU14" i="2" s="1"/>
  <c r="AA105" i="2"/>
  <c r="BW24" i="2" s="1"/>
  <c r="O107" i="2"/>
  <c r="AU15" i="2" s="1"/>
  <c r="R108" i="2"/>
  <c r="BB20" i="2" s="1"/>
  <c r="O109" i="2"/>
  <c r="AU16" i="2" s="1"/>
  <c r="AA111" i="2"/>
  <c r="BW25" i="2" s="1"/>
  <c r="AA113" i="2"/>
  <c r="BW26" i="2" s="1"/>
  <c r="R120" i="2"/>
  <c r="BB22" i="2" s="1"/>
  <c r="AA121" i="2"/>
  <c r="BW27" i="2" s="1"/>
  <c r="AA123" i="2"/>
  <c r="BW28" i="2" s="1"/>
  <c r="R124" i="2"/>
  <c r="BB23" i="2" s="1"/>
  <c r="AA129" i="2"/>
  <c r="BW29" i="2" s="1"/>
  <c r="R136" i="2"/>
  <c r="BB25" i="2" s="1"/>
  <c r="AA149" i="2"/>
  <c r="BW32" i="2" s="1"/>
  <c r="O151" i="2"/>
  <c r="AU19" i="2" s="1"/>
  <c r="R162" i="2"/>
  <c r="BB29" i="2" s="1"/>
  <c r="AA173" i="2"/>
  <c r="BW35" i="2" s="1"/>
  <c r="R190" i="2"/>
  <c r="BB33" i="2" s="1"/>
  <c r="R192" i="2"/>
  <c r="BB34" i="2" s="1"/>
  <c r="O193" i="2"/>
  <c r="AU22" i="2" s="1"/>
  <c r="R194" i="2"/>
  <c r="BB35" i="2" s="1"/>
  <c r="O195" i="2"/>
  <c r="AU23" i="2" s="1"/>
  <c r="R200" i="2"/>
  <c r="BB39" i="2" s="1"/>
  <c r="O201" i="2"/>
  <c r="AU24" i="2" s="1"/>
  <c r="X204" i="2"/>
  <c r="BP31" i="2" s="1"/>
  <c r="L206" i="2"/>
  <c r="AN45" i="2" s="1"/>
  <c r="L224" i="2"/>
  <c r="AN49" i="2" s="1"/>
  <c r="U227" i="2"/>
  <c r="BI30" i="2" s="1"/>
  <c r="L228" i="2"/>
  <c r="AN51" i="2" s="1"/>
  <c r="R234" i="2"/>
  <c r="BB44" i="2" s="1"/>
  <c r="O247" i="2"/>
  <c r="AU32" i="2" s="1"/>
  <c r="AA249" i="2"/>
  <c r="BW42" i="2" s="1"/>
  <c r="O251" i="2"/>
  <c r="AU33" i="2" s="1"/>
  <c r="AA255" i="2"/>
  <c r="BW43" i="2" s="1"/>
  <c r="R260" i="2"/>
  <c r="BB45" i="2" s="1"/>
  <c r="O263" i="2"/>
  <c r="AU36" i="2" s="1"/>
  <c r="R268" i="2"/>
  <c r="BB46" i="2" s="1"/>
  <c r="AA275" i="2"/>
  <c r="BW46" i="2" s="1"/>
  <c r="AA289" i="2"/>
  <c r="BW47" i="2" s="1"/>
  <c r="R296" i="2"/>
  <c r="BB53" i="2" s="1"/>
  <c r="AA297" i="2"/>
  <c r="BW49" i="2" s="1"/>
  <c r="AA299" i="2"/>
  <c r="BW50" i="2" s="1"/>
  <c r="R312" i="2"/>
  <c r="BB55" i="2" s="1"/>
  <c r="R316" i="2"/>
  <c r="BB56" i="2" s="1"/>
  <c r="O317" i="2"/>
  <c r="AU37" i="2" s="1"/>
  <c r="O319" i="2"/>
  <c r="AU38" i="2" s="1"/>
  <c r="AA325" i="2"/>
  <c r="BW54" i="2" s="1"/>
  <c r="X244" i="2"/>
  <c r="BP41" i="2" s="1"/>
  <c r="X246" i="2"/>
  <c r="BP43" i="2" s="1"/>
  <c r="L250" i="2"/>
  <c r="AN53" i="2" s="1"/>
  <c r="L254" i="2"/>
  <c r="AN55" i="2" s="1"/>
  <c r="U259" i="2"/>
  <c r="BI37" i="2" s="1"/>
  <c r="X264" i="2"/>
  <c r="BP44" i="2" s="1"/>
  <c r="U265" i="2"/>
  <c r="BI38" i="2" s="1"/>
  <c r="X266" i="2"/>
  <c r="BP45" i="2" s="1"/>
  <c r="L272" i="2"/>
  <c r="AN60" i="2" s="1"/>
  <c r="X276" i="2"/>
  <c r="BP46" i="2" s="1"/>
  <c r="U279" i="2"/>
  <c r="BI41" i="2" s="1"/>
  <c r="L282" i="2"/>
  <c r="AN61" i="2" s="1"/>
  <c r="X286" i="2"/>
  <c r="BP47" i="2" s="1"/>
  <c r="L288" i="2"/>
  <c r="AN63" i="2" s="1"/>
  <c r="X290" i="2"/>
  <c r="BP48" i="2" s="1"/>
  <c r="U291" i="2"/>
  <c r="BI44" i="2" s="1"/>
  <c r="L294" i="2"/>
  <c r="AN65" i="2" s="1"/>
  <c r="L298" i="2"/>
  <c r="AN67" i="2" s="1"/>
  <c r="X306" i="2"/>
  <c r="BP51" i="2" s="1"/>
  <c r="U307" i="2"/>
  <c r="BI46" i="2" s="1"/>
  <c r="X308" i="2"/>
  <c r="BP52" i="2" s="1"/>
  <c r="U315" i="2"/>
  <c r="BI48" i="2" s="1"/>
  <c r="L318" i="2"/>
  <c r="AN70" i="2" s="1"/>
  <c r="L320" i="2"/>
  <c r="AN71" i="2" s="1"/>
  <c r="F12" i="3" l="1"/>
  <c r="BC2" i="2" a="1"/>
  <c r="BC2" i="2" s="1"/>
  <c r="AO67" i="2" a="1"/>
  <c r="AO67" i="2" s="1"/>
  <c r="BJ31" i="2" a="1"/>
  <c r="BJ31" i="2" s="1"/>
  <c r="BX47" i="2" a="1"/>
  <c r="BX47" i="2" s="1"/>
  <c r="AO18" i="2" a="1"/>
  <c r="AO18" i="2" s="1"/>
  <c r="BC56" i="2" a="1"/>
  <c r="BC56" i="2" s="1"/>
  <c r="AG326" i="2" a="1"/>
  <c r="AG326" i="2" s="1"/>
  <c r="AV32" i="2" a="1"/>
  <c r="AV32" i="2" s="1"/>
  <c r="BQ17" i="2" a="1"/>
  <c r="BQ17" i="2" s="1"/>
  <c r="AG7" i="2" a="1"/>
  <c r="AG7" i="2" s="1"/>
  <c r="AV34" i="2" a="1"/>
  <c r="AV34" i="2" s="1"/>
  <c r="AO22" i="2" a="1"/>
  <c r="AO22" i="2" s="1"/>
  <c r="AO1" i="2" a="1"/>
  <c r="AO1" i="2" s="1"/>
  <c r="AP1" i="2" s="1" a="1"/>
  <c r="AP1" i="2" s="1"/>
  <c r="AQ1" i="2" s="1"/>
  <c r="AG14" i="2" a="1"/>
  <c r="AG14" i="2" s="1"/>
  <c r="AG4" i="2" a="1"/>
  <c r="AG4" i="2" s="1"/>
  <c r="BX9" i="2" a="1"/>
  <c r="BX9" i="2" s="1"/>
  <c r="BX21" i="2" a="1"/>
  <c r="BX21" i="2" s="1"/>
  <c r="BX45" i="2" a="1"/>
  <c r="BX45" i="2" s="1"/>
  <c r="BQ25" i="2" a="1"/>
  <c r="BQ25" i="2" s="1"/>
  <c r="BQ49" i="2" a="1"/>
  <c r="BQ49" i="2" s="1"/>
  <c r="BJ3" i="2" a="1"/>
  <c r="BJ3" i="2" s="1"/>
  <c r="BJ11" i="2" a="1"/>
  <c r="BJ11" i="2" s="1"/>
  <c r="BJ19" i="2" a="1"/>
  <c r="BJ19" i="2" s="1"/>
  <c r="BJ27" i="2" a="1"/>
  <c r="BJ27" i="2" s="1"/>
  <c r="BJ38" i="2" a="1"/>
  <c r="BJ38" i="2" s="1"/>
  <c r="BJ42" i="2" a="1"/>
  <c r="BJ42" i="2" s="1"/>
  <c r="BJ47" i="2" a="1"/>
  <c r="BJ47" i="2" s="1"/>
  <c r="BC30" i="2" a="1"/>
  <c r="BC30" i="2" s="1"/>
  <c r="BC34" i="2" a="1"/>
  <c r="BC34" i="2" s="1"/>
  <c r="BC45" i="2" a="1"/>
  <c r="BC45" i="2" s="1"/>
  <c r="BC55" i="2" a="1"/>
  <c r="BC55" i="2" s="1"/>
  <c r="AV39" i="2" a="1"/>
  <c r="AV39" i="2" s="1"/>
  <c r="AV10" i="2" a="1"/>
  <c r="AV10" i="2" s="1"/>
  <c r="AV18" i="2" a="1"/>
  <c r="AV18" i="2" s="1"/>
  <c r="AV26" i="2" a="1"/>
  <c r="AV26" i="2" s="1"/>
  <c r="AO25" i="2" a="1"/>
  <c r="AO25" i="2" s="1"/>
  <c r="AO43" i="2" a="1"/>
  <c r="AO43" i="2" s="1"/>
  <c r="AO38" i="2" a="1"/>
  <c r="AO38" i="2" s="1"/>
  <c r="AO62" i="2" a="1"/>
  <c r="AO62" i="2" s="1"/>
  <c r="AO51" i="2" a="1"/>
  <c r="AO51" i="2" s="1"/>
  <c r="AO59" i="2" a="1"/>
  <c r="AO59" i="2" s="1"/>
  <c r="AG20" i="2" a="1"/>
  <c r="AG20" i="2" s="1"/>
  <c r="AG13" i="2" a="1"/>
  <c r="AG13" i="2" s="1"/>
  <c r="AG1" i="2" a="1"/>
  <c r="AG1" i="2" s="1"/>
  <c r="AG2" i="2" a="1"/>
  <c r="AG2" i="2" s="1"/>
  <c r="BC16" i="2" a="1"/>
  <c r="BC16" i="2" s="1"/>
  <c r="BC14" i="2" a="1"/>
  <c r="BC14" i="2" s="1"/>
  <c r="BC12" i="2" a="1"/>
  <c r="BC12" i="2" s="1"/>
  <c r="BC10" i="2" a="1"/>
  <c r="BC10" i="2" s="1"/>
  <c r="BC8" i="2" a="1"/>
  <c r="BC8" i="2" s="1"/>
  <c r="BC6" i="2" a="1"/>
  <c r="BC6" i="2" s="1"/>
  <c r="BC4" i="2" a="1"/>
  <c r="BC4" i="2" s="1"/>
  <c r="BX35" i="2" a="1"/>
  <c r="BX35" i="2" s="1"/>
  <c r="BX3" i="2" a="1"/>
  <c r="BX3" i="2" s="1"/>
  <c r="BX7" i="2" a="1"/>
  <c r="BX7" i="2" s="1"/>
  <c r="BX11" i="2" a="1"/>
  <c r="BX11" i="2" s="1"/>
  <c r="BX15" i="2" a="1"/>
  <c r="BX15" i="2" s="1"/>
  <c r="BX19" i="2" a="1"/>
  <c r="BX19" i="2" s="1"/>
  <c r="BX23" i="2" a="1"/>
  <c r="BX23" i="2" s="1"/>
  <c r="BX27" i="2" a="1"/>
  <c r="BX27" i="2" s="1"/>
  <c r="BX31" i="2" a="1"/>
  <c r="BX31" i="2" s="1"/>
  <c r="BX38" i="2" a="1"/>
  <c r="BX38" i="2" s="1"/>
  <c r="BX42" i="2" a="1"/>
  <c r="BX42" i="2" s="1"/>
  <c r="BX49" i="2" a="1"/>
  <c r="BX49" i="2" s="1"/>
  <c r="BX53" i="2" a="1"/>
  <c r="BX53" i="2" s="1"/>
  <c r="BQ23" i="2" a="1"/>
  <c r="BQ23" i="2" s="1"/>
  <c r="BQ27" i="2" a="1"/>
  <c r="BQ27" i="2" s="1"/>
  <c r="BQ31" i="2" a="1"/>
  <c r="BQ31" i="2" s="1"/>
  <c r="BQ44" i="2" a="1"/>
  <c r="BQ44" i="2" s="1"/>
  <c r="BQ35" i="2" a="1"/>
  <c r="BQ35" i="2" s="1"/>
  <c r="BQ39" i="2" a="1"/>
  <c r="BQ39" i="2" s="1"/>
  <c r="BQ47" i="2" a="1"/>
  <c r="BQ47" i="2" s="1"/>
  <c r="BQ51" i="2" a="1"/>
  <c r="BQ51" i="2" s="1"/>
  <c r="BQ55" i="2" a="1"/>
  <c r="BQ55" i="2" s="1"/>
  <c r="BJ39" i="2" a="1"/>
  <c r="BJ39" i="2" s="1"/>
  <c r="BJ5" i="2" a="1"/>
  <c r="BJ5" i="2" s="1"/>
  <c r="BJ9" i="2" a="1"/>
  <c r="BJ9" i="2" s="1"/>
  <c r="BJ13" i="2" a="1"/>
  <c r="BJ13" i="2" s="1"/>
  <c r="BJ17" i="2" a="1"/>
  <c r="BJ17" i="2" s="1"/>
  <c r="BJ21" i="2" a="1"/>
  <c r="BJ21" i="2" s="1"/>
  <c r="BJ25" i="2" a="1"/>
  <c r="BJ25" i="2" s="1"/>
  <c r="BJ29" i="2" a="1"/>
  <c r="BJ29" i="2" s="1"/>
  <c r="BJ34" i="2" a="1"/>
  <c r="BJ34" i="2" s="1"/>
  <c r="BJ45" i="2" a="1"/>
  <c r="BJ45" i="2" s="1"/>
  <c r="BJ46" i="2" a="1"/>
  <c r="BJ46" i="2" s="1"/>
  <c r="BC24" i="2" a="1"/>
  <c r="BC24" i="2" s="1"/>
  <c r="BC28" i="2" a="1"/>
  <c r="BC28" i="2" s="1"/>
  <c r="BC32" i="2" a="1"/>
  <c r="BC32" i="2" s="1"/>
  <c r="BC44" i="2" a="1"/>
  <c r="BC44" i="2" s="1"/>
  <c r="BC36" i="2" a="1"/>
  <c r="BC36" i="2" s="1"/>
  <c r="BC41" i="2" a="1"/>
  <c r="BC41" i="2" s="1"/>
  <c r="BC49" i="2" a="1"/>
  <c r="BC49" i="2" s="1"/>
  <c r="BC53" i="2" a="1"/>
  <c r="BC53" i="2" s="1"/>
  <c r="BC57" i="2" a="1"/>
  <c r="BC57" i="2" s="1"/>
  <c r="AV35" i="2" a="1"/>
  <c r="AV35" i="2" s="1"/>
  <c r="AV4" i="2" a="1"/>
  <c r="AV4" i="2" s="1"/>
  <c r="AV8" i="2" a="1"/>
  <c r="AV8" i="2" s="1"/>
  <c r="AV12" i="2" a="1"/>
  <c r="AV12" i="2" s="1"/>
  <c r="AV16" i="2" a="1"/>
  <c r="AV16" i="2" s="1"/>
  <c r="AV20" i="2" a="1"/>
  <c r="AV20" i="2" s="1"/>
  <c r="AV24" i="2" a="1"/>
  <c r="AV24" i="2" s="1"/>
  <c r="AV28" i="2" a="1"/>
  <c r="AV28" i="2" s="1"/>
  <c r="AO23" i="2" a="1"/>
  <c r="AO23" i="2" s="1"/>
  <c r="AO27" i="2" a="1"/>
  <c r="AO27" i="2" s="1"/>
  <c r="AO31" i="2" a="1"/>
  <c r="AO31" i="2" s="1"/>
  <c r="AO45" i="2" a="1"/>
  <c r="AO45" i="2" s="1"/>
  <c r="AO36" i="2" a="1"/>
  <c r="AO36" i="2" s="1"/>
  <c r="AO40" i="2" a="1"/>
  <c r="AO40" i="2" s="1"/>
  <c r="AO48" i="2" a="1"/>
  <c r="AO48" i="2" s="1"/>
  <c r="AO66" i="2" a="1"/>
  <c r="AO66" i="2" s="1"/>
  <c r="AO49" i="2" a="1"/>
  <c r="AO49" i="2" s="1"/>
  <c r="AO53" i="2" a="1"/>
  <c r="AO53" i="2" s="1"/>
  <c r="AO57" i="2" a="1"/>
  <c r="AO57" i="2" s="1"/>
  <c r="AO63" i="2" a="1"/>
  <c r="AO63" i="2" s="1"/>
  <c r="AO71" i="2" a="1"/>
  <c r="AO71" i="2" s="1"/>
  <c r="BC21" i="2" a="1"/>
  <c r="BC21" i="2" s="1"/>
  <c r="BC20" i="2" a="1"/>
  <c r="BC20" i="2" s="1"/>
  <c r="BC19" i="2" a="1"/>
  <c r="BC19" i="2" s="1"/>
  <c r="BC15" i="2" a="1"/>
  <c r="BC15" i="2" s="1"/>
  <c r="BC13" i="2" a="1"/>
  <c r="BC13" i="2" s="1"/>
  <c r="BC11" i="2" a="1"/>
  <c r="BC11" i="2" s="1"/>
  <c r="BC9" i="2" a="1"/>
  <c r="BC9" i="2" s="1"/>
  <c r="BC7" i="2" a="1"/>
  <c r="BC7" i="2" s="1"/>
  <c r="BC5" i="2" a="1"/>
  <c r="BC5" i="2" s="1"/>
  <c r="BC3" i="2" a="1"/>
  <c r="BC3" i="2" s="1"/>
  <c r="AG25" i="2" a="1"/>
  <c r="AG25" i="2" s="1"/>
  <c r="AG29" i="2" a="1"/>
  <c r="AG29" i="2" s="1"/>
  <c r="AG43" i="2" a="1"/>
  <c r="AG43" i="2" s="1"/>
  <c r="AG34" i="2" a="1"/>
  <c r="AG34" i="2" s="1"/>
  <c r="AG38" i="2" a="1"/>
  <c r="AG38" i="2" s="1"/>
  <c r="AG44" i="2" a="1"/>
  <c r="AG44" i="2" s="1"/>
  <c r="AG62" i="2" a="1"/>
  <c r="AG62" i="2" s="1"/>
  <c r="AG70" i="2" a="1"/>
  <c r="AG70" i="2" s="1"/>
  <c r="AG78" i="2" a="1"/>
  <c r="AG78" i="2" s="1"/>
  <c r="AG86" i="2" a="1"/>
  <c r="AG86" i="2" s="1"/>
  <c r="AG94" i="2" a="1"/>
  <c r="AG94" i="2" s="1"/>
  <c r="AG102" i="2" a="1"/>
  <c r="AG102" i="2" s="1"/>
  <c r="AG110" i="2" a="1"/>
  <c r="AG110" i="2" s="1"/>
  <c r="AG118" i="2" a="1"/>
  <c r="AG118" i="2" s="1"/>
  <c r="AG129" i="2" a="1"/>
  <c r="AG129" i="2" s="1"/>
  <c r="AG50" i="2" a="1"/>
  <c r="AG50" i="2" s="1"/>
  <c r="AG54" i="2" a="1"/>
  <c r="AG54" i="2" s="1"/>
  <c r="AG58" i="2" a="1"/>
  <c r="AG58" i="2" s="1"/>
  <c r="AG65" i="2" a="1"/>
  <c r="AG65" i="2" s="1"/>
  <c r="AG73" i="2" a="1"/>
  <c r="AG73" i="2" s="1"/>
  <c r="AG81" i="2" a="1"/>
  <c r="AG81" i="2" s="1"/>
  <c r="AG89" i="2" a="1"/>
  <c r="AG89" i="2" s="1"/>
  <c r="AG97" i="2" a="1"/>
  <c r="AG97" i="2" s="1"/>
  <c r="AG105" i="2" a="1"/>
  <c r="AG105" i="2" s="1"/>
  <c r="AG113" i="2" a="1"/>
  <c r="AG113" i="2" s="1"/>
  <c r="AG121" i="2" a="1"/>
  <c r="AG121" i="2" s="1"/>
  <c r="AG135" i="2" a="1"/>
  <c r="AG135" i="2" s="1"/>
  <c r="AG130" i="2" a="1"/>
  <c r="AG130" i="2" s="1"/>
  <c r="AG138" i="2" a="1"/>
  <c r="AG138" i="2" s="1"/>
  <c r="AG146" i="2" a="1"/>
  <c r="AG146" i="2" s="1"/>
  <c r="AG154" i="2" a="1"/>
  <c r="AG154" i="2" s="1"/>
  <c r="AG162" i="2" a="1"/>
  <c r="AG162" i="2" s="1"/>
  <c r="AG170" i="2" a="1"/>
  <c r="AG170" i="2" s="1"/>
  <c r="AG178" i="2" a="1"/>
  <c r="AG178" i="2" s="1"/>
  <c r="AG186" i="2" a="1"/>
  <c r="AG186" i="2" s="1"/>
  <c r="AG194" i="2" a="1"/>
  <c r="AG194" i="2" s="1"/>
  <c r="AG202" i="2" a="1"/>
  <c r="AG202" i="2" s="1"/>
  <c r="AG210" i="2" a="1"/>
  <c r="AG210" i="2" s="1"/>
  <c r="AG218" i="2" a="1"/>
  <c r="AG218" i="2" s="1"/>
  <c r="AG137" i="2" a="1"/>
  <c r="AG137" i="2" s="1"/>
  <c r="AG145" i="2" a="1"/>
  <c r="AG145" i="2" s="1"/>
  <c r="AG153" i="2" a="1"/>
  <c r="AG153" i="2" s="1"/>
  <c r="AG161" i="2" a="1"/>
  <c r="AG161" i="2" s="1"/>
  <c r="AG169" i="2" a="1"/>
  <c r="AG169" i="2" s="1"/>
  <c r="AG177" i="2" a="1"/>
  <c r="AG177" i="2" s="1"/>
  <c r="AG185" i="2" a="1"/>
  <c r="AG185" i="2" s="1"/>
  <c r="AG193" i="2" a="1"/>
  <c r="AG193" i="2" s="1"/>
  <c r="AG201" i="2" a="1"/>
  <c r="AG201" i="2" s="1"/>
  <c r="AG209" i="2" a="1"/>
  <c r="AG209" i="2" s="1"/>
  <c r="AG217" i="2" a="1"/>
  <c r="AG217" i="2" s="1"/>
  <c r="AG225" i="2" a="1"/>
  <c r="AG225" i="2" s="1"/>
  <c r="AG233" i="2" a="1"/>
  <c r="AG233" i="2" s="1"/>
  <c r="AG241" i="2" a="1"/>
  <c r="AG241" i="2" s="1"/>
  <c r="AG249" i="2" a="1"/>
  <c r="AG249" i="2" s="1"/>
  <c r="AG257" i="2" a="1"/>
  <c r="AG257" i="2" s="1"/>
  <c r="AG265" i="2" a="1"/>
  <c r="AG265" i="2" s="1"/>
  <c r="AG273" i="2" a="1"/>
  <c r="AG273" i="2" s="1"/>
  <c r="AG281" i="2" a="1"/>
  <c r="AG281" i="2" s="1"/>
  <c r="AG289" i="2" a="1"/>
  <c r="AG289" i="2" s="1"/>
  <c r="AG297" i="2" a="1"/>
  <c r="AG297" i="2" s="1"/>
  <c r="AG305" i="2" a="1"/>
  <c r="AG305" i="2" s="1"/>
  <c r="AG313" i="2" a="1"/>
  <c r="AG313" i="2" s="1"/>
  <c r="AG321" i="2" a="1"/>
  <c r="AG321" i="2" s="1"/>
  <c r="AG228" i="2" a="1"/>
  <c r="AG228" i="2" s="1"/>
  <c r="AG236" i="2" a="1"/>
  <c r="AG236" i="2" s="1"/>
  <c r="AG244" i="2" a="1"/>
  <c r="AG244" i="2" s="1"/>
  <c r="AG252" i="2" a="1"/>
  <c r="AG252" i="2" s="1"/>
  <c r="AG260" i="2" a="1"/>
  <c r="AG260" i="2" s="1"/>
  <c r="AG268" i="2" a="1"/>
  <c r="AG268" i="2" s="1"/>
  <c r="AG276" i="2" a="1"/>
  <c r="AG276" i="2" s="1"/>
  <c r="AG284" i="2" a="1"/>
  <c r="AG284" i="2" s="1"/>
  <c r="AG292" i="2" a="1"/>
  <c r="AG292" i="2" s="1"/>
  <c r="AG300" i="2" a="1"/>
  <c r="AG300" i="2" s="1"/>
  <c r="AG308" i="2" a="1"/>
  <c r="AG308" i="2" s="1"/>
  <c r="AG316" i="2" a="1"/>
  <c r="AG316" i="2" s="1"/>
  <c r="AG324" i="2" a="1"/>
  <c r="AG324" i="2" s="1"/>
  <c r="BQ22" i="2" a="1"/>
  <c r="BQ22" i="2" s="1"/>
  <c r="BQ1" i="2" a="1"/>
  <c r="BQ1" i="2" s="1"/>
  <c r="BR1" i="2" s="1" a="1"/>
  <c r="BR1" i="2" s="1"/>
  <c r="BS1" i="2" s="1"/>
  <c r="AV2" i="2" a="1"/>
  <c r="AV2" i="2" s="1"/>
  <c r="AV1" i="2" a="1"/>
  <c r="AV1" i="2" s="1"/>
  <c r="AW1" i="2" s="1" a="1"/>
  <c r="AW1" i="2" s="1"/>
  <c r="AX1" i="2" s="1"/>
  <c r="AG16" i="2" a="1"/>
  <c r="AG16" i="2" s="1"/>
  <c r="AG10" i="2" a="1"/>
  <c r="AG10" i="2" s="1"/>
  <c r="AG22" i="2" a="1"/>
  <c r="AG22" i="2" s="1"/>
  <c r="AG17" i="2" a="1"/>
  <c r="AG17" i="2" s="1"/>
  <c r="AG9" i="2" a="1"/>
  <c r="AG9" i="2" s="1"/>
  <c r="AG23" i="2" a="1"/>
  <c r="AG23" i="2" s="1"/>
  <c r="AO21" i="2" a="1"/>
  <c r="AO21" i="2" s="1"/>
  <c r="AO20" i="2" a="1"/>
  <c r="AO20" i="2" s="1"/>
  <c r="AO19" i="2" a="1"/>
  <c r="AO19" i="2" s="1"/>
  <c r="BC17" i="2" a="1"/>
  <c r="BC17" i="2" s="1"/>
  <c r="AO15" i="2" a="1"/>
  <c r="AO15" i="2" s="1"/>
  <c r="AO13" i="2" a="1"/>
  <c r="AO13" i="2" s="1"/>
  <c r="AO11" i="2" a="1"/>
  <c r="AO11" i="2" s="1"/>
  <c r="AO9" i="2" a="1"/>
  <c r="AO9" i="2" s="1"/>
  <c r="AO7" i="2" a="1"/>
  <c r="AO7" i="2" s="1"/>
  <c r="AO5" i="2" a="1"/>
  <c r="AO5" i="2" s="1"/>
  <c r="AO3" i="2" a="1"/>
  <c r="AO3" i="2" s="1"/>
  <c r="AO2" i="2" a="1"/>
  <c r="AO2" i="2" s="1"/>
  <c r="AP2" i="2" s="1" a="1"/>
  <c r="AP2" i="2" s="1"/>
  <c r="AQ2" i="2" s="1"/>
  <c r="BQ16" i="2" a="1"/>
  <c r="BQ16" i="2" s="1"/>
  <c r="BQ14" i="2" a="1"/>
  <c r="BQ14" i="2" s="1"/>
  <c r="BQ12" i="2" a="1"/>
  <c r="BQ12" i="2" s="1"/>
  <c r="BQ10" i="2" a="1"/>
  <c r="BQ10" i="2" s="1"/>
  <c r="BQ8" i="2" a="1"/>
  <c r="BQ8" i="2" s="1"/>
  <c r="BQ6" i="2" a="1"/>
  <c r="BQ6" i="2" s="1"/>
  <c r="BQ4" i="2" a="1"/>
  <c r="BQ4" i="2" s="1"/>
  <c r="BX33" i="2" a="1"/>
  <c r="BX33" i="2" s="1"/>
  <c r="BX43" i="2" a="1"/>
  <c r="BX43" i="2" s="1"/>
  <c r="BX6" i="2" a="1"/>
  <c r="BX6" i="2" s="1"/>
  <c r="BX10" i="2" a="1"/>
  <c r="BX10" i="2" s="1"/>
  <c r="BX14" i="2" a="1"/>
  <c r="BX14" i="2" s="1"/>
  <c r="BX18" i="2" a="1"/>
  <c r="BX18" i="2" s="1"/>
  <c r="BX22" i="2" a="1"/>
  <c r="BX22" i="2" s="1"/>
  <c r="BX26" i="2" a="1"/>
  <c r="BX26" i="2" s="1"/>
  <c r="BX30" i="2" a="1"/>
  <c r="BX30" i="2" s="1"/>
  <c r="BX36" i="2" a="1"/>
  <c r="BX36" i="2" s="1"/>
  <c r="BX40" i="2" a="1"/>
  <c r="BX40" i="2" s="1"/>
  <c r="BX48" i="2" a="1"/>
  <c r="BX48" i="2" s="1"/>
  <c r="BX52" i="2" a="1"/>
  <c r="BX52" i="2" s="1"/>
  <c r="BQ26" i="2" a="1"/>
  <c r="BQ26" i="2" s="1"/>
  <c r="BQ30" i="2" a="1"/>
  <c r="BQ30" i="2" s="1"/>
  <c r="BQ40" i="2" a="1"/>
  <c r="BQ40" i="2" s="1"/>
  <c r="BQ34" i="2" a="1"/>
  <c r="BQ34" i="2" s="1"/>
  <c r="BQ38" i="2" a="1"/>
  <c r="BQ38" i="2" s="1"/>
  <c r="BQ45" i="2" a="1"/>
  <c r="BQ45" i="2" s="1"/>
  <c r="BQ50" i="2" a="1"/>
  <c r="BQ50" i="2" s="1"/>
  <c r="BQ54" i="2" a="1"/>
  <c r="BQ54" i="2" s="1"/>
  <c r="BJ37" i="2" a="1"/>
  <c r="BJ37" i="2" s="1"/>
  <c r="BJ4" i="2" a="1"/>
  <c r="BJ4" i="2" s="1"/>
  <c r="BJ8" i="2" a="1"/>
  <c r="BJ8" i="2" s="1"/>
  <c r="BJ12" i="2" a="1"/>
  <c r="BJ12" i="2" s="1"/>
  <c r="BJ16" i="2" a="1"/>
  <c r="BJ16" i="2" s="1"/>
  <c r="BJ20" i="2" a="1"/>
  <c r="BJ20" i="2" s="1"/>
  <c r="BJ24" i="2" a="1"/>
  <c r="BJ24" i="2" s="1"/>
  <c r="BJ28" i="2" a="1"/>
  <c r="BJ28" i="2" s="1"/>
  <c r="BJ32" i="2" a="1"/>
  <c r="BJ32" i="2" s="1"/>
  <c r="BJ41" i="2" a="1"/>
  <c r="BJ41" i="2" s="1"/>
  <c r="BJ44" i="2" a="1"/>
  <c r="BJ44" i="2" s="1"/>
  <c r="BC23" i="2" a="1"/>
  <c r="BC23" i="2" s="1"/>
  <c r="BC27" i="2" a="1"/>
  <c r="BC27" i="2" s="1"/>
  <c r="BC31" i="2" a="1"/>
  <c r="BC31" i="2" s="1"/>
  <c r="BC40" i="2" a="1"/>
  <c r="BC40" i="2" s="1"/>
  <c r="BC35" i="2" a="1"/>
  <c r="BC35" i="2" s="1"/>
  <c r="BC39" i="2" a="1"/>
  <c r="BC39" i="2" s="1"/>
  <c r="BC47" i="2" a="1"/>
  <c r="BC47" i="2" s="1"/>
  <c r="BC52" i="2" a="1"/>
  <c r="BC52" i="2" s="1"/>
  <c r="AV33" i="2" a="1"/>
  <c r="AV33" i="2" s="1"/>
  <c r="AV3" i="2" a="1"/>
  <c r="AV3" i="2" s="1"/>
  <c r="AW3" i="2" s="1" a="1"/>
  <c r="AW3" i="2" s="1"/>
  <c r="AX3" i="2" s="1"/>
  <c r="AV7" i="2" a="1"/>
  <c r="AV7" i="2" s="1"/>
  <c r="AV11" i="2" a="1"/>
  <c r="AV11" i="2" s="1"/>
  <c r="AV15" i="2" a="1"/>
  <c r="AV15" i="2" s="1"/>
  <c r="AV19" i="2" a="1"/>
  <c r="AV19" i="2" s="1"/>
  <c r="AV23" i="2" a="1"/>
  <c r="AV23" i="2" s="1"/>
  <c r="AV27" i="2" a="1"/>
  <c r="AV27" i="2" s="1"/>
  <c r="AV31" i="2" a="1"/>
  <c r="AV31" i="2" s="1"/>
  <c r="AV38" i="2" a="1"/>
  <c r="AV38" i="2" s="1"/>
  <c r="AO26" i="2" a="1"/>
  <c r="AO26" i="2" s="1"/>
  <c r="AO30" i="2" a="1"/>
  <c r="AO30" i="2" s="1"/>
  <c r="AO41" i="2" a="1"/>
  <c r="AO41" i="2" s="1"/>
  <c r="AO35" i="2" a="1"/>
  <c r="AO35" i="2" s="1"/>
  <c r="AO39" i="2" a="1"/>
  <c r="AO39" i="2" s="1"/>
  <c r="AO46" i="2" a="1"/>
  <c r="AO46" i="2" s="1"/>
  <c r="AO64" i="2" a="1"/>
  <c r="AO64" i="2" s="1"/>
  <c r="AO47" i="2" a="1"/>
  <c r="AO47" i="2" s="1"/>
  <c r="AO52" i="2" a="1"/>
  <c r="AO52" i="2" s="1"/>
  <c r="AO56" i="2" a="1"/>
  <c r="AO56" i="2" s="1"/>
  <c r="AO61" i="2" a="1"/>
  <c r="AO61" i="2" s="1"/>
  <c r="AO69" i="2" a="1"/>
  <c r="AO69" i="2" s="1"/>
  <c r="BQ21" i="2" a="1"/>
  <c r="BQ21" i="2" s="1"/>
  <c r="BQ20" i="2" a="1"/>
  <c r="BQ20" i="2" s="1"/>
  <c r="BQ19" i="2" a="1"/>
  <c r="BQ19" i="2" s="1"/>
  <c r="BQ15" i="2" a="1"/>
  <c r="BQ15" i="2" s="1"/>
  <c r="BQ13" i="2" a="1"/>
  <c r="BQ13" i="2" s="1"/>
  <c r="BQ11" i="2" a="1"/>
  <c r="BQ11" i="2" s="1"/>
  <c r="BQ9" i="2" a="1"/>
  <c r="BQ9" i="2" s="1"/>
  <c r="BQ7" i="2" a="1"/>
  <c r="BQ7" i="2" s="1"/>
  <c r="BQ5" i="2" a="1"/>
  <c r="BQ5" i="2" s="1"/>
  <c r="BQ3" i="2" a="1"/>
  <c r="BQ3" i="2" s="1"/>
  <c r="AG24" i="2" a="1"/>
  <c r="AG24" i="2" s="1"/>
  <c r="AG28" i="2" a="1"/>
  <c r="AG28" i="2" s="1"/>
  <c r="AG32" i="2" a="1"/>
  <c r="AG32" i="2" s="1"/>
  <c r="AG33" i="2" a="1"/>
  <c r="AG33" i="2" s="1"/>
  <c r="AG37" i="2" a="1"/>
  <c r="AG37" i="2" s="1"/>
  <c r="AG42" i="2" a="1"/>
  <c r="AG42" i="2" s="1"/>
  <c r="AG60" i="2" a="1"/>
  <c r="AG60" i="2" s="1"/>
  <c r="AG68" i="2" a="1"/>
  <c r="AG68" i="2" s="1"/>
  <c r="AG76" i="2" a="1"/>
  <c r="AG76" i="2" s="1"/>
  <c r="AG84" i="2" a="1"/>
  <c r="AG84" i="2" s="1"/>
  <c r="AG92" i="2" a="1"/>
  <c r="AG92" i="2" s="1"/>
  <c r="AG100" i="2" a="1"/>
  <c r="AG100" i="2" s="1"/>
  <c r="AG108" i="2" a="1"/>
  <c r="AG108" i="2" s="1"/>
  <c r="AG116" i="2" a="1"/>
  <c r="AG116" i="2" s="1"/>
  <c r="AG125" i="2" a="1"/>
  <c r="AG125" i="2" s="1"/>
  <c r="AG49" i="2" a="1"/>
  <c r="AG49" i="2" s="1"/>
  <c r="AG53" i="2" a="1"/>
  <c r="AG53" i="2" s="1"/>
  <c r="AG57" i="2" a="1"/>
  <c r="AG57" i="2" s="1"/>
  <c r="AG63" i="2" a="1"/>
  <c r="AG63" i="2" s="1"/>
  <c r="AG71" i="2" a="1"/>
  <c r="AG71" i="2" s="1"/>
  <c r="AG79" i="2" a="1"/>
  <c r="AG79" i="2" s="1"/>
  <c r="AG87" i="2" a="1"/>
  <c r="AG87" i="2" s="1"/>
  <c r="AG95" i="2" a="1"/>
  <c r="AG95" i="2" s="1"/>
  <c r="AG103" i="2" a="1"/>
  <c r="AG103" i="2" s="1"/>
  <c r="AG111" i="2" a="1"/>
  <c r="AG111" i="2" s="1"/>
  <c r="AG119" i="2" a="1"/>
  <c r="AG119" i="2" s="1"/>
  <c r="AG131" i="2" a="1"/>
  <c r="AG131" i="2" s="1"/>
  <c r="AG128" i="2" a="1"/>
  <c r="AG128" i="2" s="1"/>
  <c r="AG136" i="2" a="1"/>
  <c r="AG136" i="2" s="1"/>
  <c r="AG144" i="2" a="1"/>
  <c r="AG144" i="2" s="1"/>
  <c r="AG152" i="2" a="1"/>
  <c r="AG152" i="2" s="1"/>
  <c r="AG160" i="2" a="1"/>
  <c r="AG160" i="2" s="1"/>
  <c r="AG168" i="2" a="1"/>
  <c r="AG168" i="2" s="1"/>
  <c r="AG176" i="2" a="1"/>
  <c r="AG176" i="2" s="1"/>
  <c r="AG184" i="2" a="1"/>
  <c r="AG184" i="2" s="1"/>
  <c r="AG192" i="2" a="1"/>
  <c r="AG192" i="2" s="1"/>
  <c r="AG200" i="2" a="1"/>
  <c r="AG200" i="2" s="1"/>
  <c r="AG208" i="2" a="1"/>
  <c r="AG208" i="2" s="1"/>
  <c r="AG216" i="2" a="1"/>
  <c r="AG216" i="2" s="1"/>
  <c r="AG224" i="2" a="1"/>
  <c r="AG224" i="2" s="1"/>
  <c r="AG143" i="2" a="1"/>
  <c r="AG143" i="2" s="1"/>
  <c r="AG151" i="2" a="1"/>
  <c r="AG151" i="2" s="1"/>
  <c r="AG159" i="2" a="1"/>
  <c r="AG159" i="2" s="1"/>
  <c r="AG167" i="2" a="1"/>
  <c r="AG167" i="2" s="1"/>
  <c r="AG175" i="2" a="1"/>
  <c r="AG175" i="2" s="1"/>
  <c r="AG183" i="2" a="1"/>
  <c r="AG183" i="2" s="1"/>
  <c r="AG191" i="2" a="1"/>
  <c r="AG191" i="2" s="1"/>
  <c r="AG199" i="2" a="1"/>
  <c r="AG199" i="2" s="1"/>
  <c r="AG207" i="2" a="1"/>
  <c r="AG207" i="2" s="1"/>
  <c r="AG215" i="2" a="1"/>
  <c r="AG215" i="2" s="1"/>
  <c r="AG223" i="2" a="1"/>
  <c r="AG223" i="2" s="1"/>
  <c r="AG231" i="2" a="1"/>
  <c r="AG231" i="2" s="1"/>
  <c r="AG239" i="2" a="1"/>
  <c r="AG239" i="2" s="1"/>
  <c r="AG247" i="2" a="1"/>
  <c r="AG247" i="2" s="1"/>
  <c r="AG255" i="2" a="1"/>
  <c r="AG255" i="2" s="1"/>
  <c r="AG263" i="2" a="1"/>
  <c r="AG263" i="2" s="1"/>
  <c r="AG271" i="2" a="1"/>
  <c r="AG271" i="2" s="1"/>
  <c r="AG279" i="2" a="1"/>
  <c r="AG279" i="2" s="1"/>
  <c r="AG287" i="2" a="1"/>
  <c r="AG287" i="2" s="1"/>
  <c r="AG295" i="2" a="1"/>
  <c r="AG295" i="2" s="1"/>
  <c r="AG303" i="2" a="1"/>
  <c r="AG303" i="2" s="1"/>
  <c r="AG311" i="2" a="1"/>
  <c r="AG311" i="2" s="1"/>
  <c r="AG319" i="2" a="1"/>
  <c r="AG319" i="2" s="1"/>
  <c r="AG226" i="2" a="1"/>
  <c r="AG226" i="2" s="1"/>
  <c r="AG234" i="2" a="1"/>
  <c r="AG234" i="2" s="1"/>
  <c r="AG242" i="2" a="1"/>
  <c r="AG242" i="2" s="1"/>
  <c r="AG250" i="2" a="1"/>
  <c r="AG250" i="2" s="1"/>
  <c r="AG258" i="2" a="1"/>
  <c r="AG258" i="2" s="1"/>
  <c r="AG266" i="2" a="1"/>
  <c r="AG266" i="2" s="1"/>
  <c r="AG274" i="2" a="1"/>
  <c r="AG274" i="2" s="1"/>
  <c r="AG282" i="2" a="1"/>
  <c r="AG282" i="2" s="1"/>
  <c r="AG290" i="2" a="1"/>
  <c r="AG290" i="2" s="1"/>
  <c r="AG298" i="2" a="1"/>
  <c r="AG298" i="2" s="1"/>
  <c r="AG306" i="2" a="1"/>
  <c r="AG306" i="2" s="1"/>
  <c r="AG314" i="2" a="1"/>
  <c r="AG314" i="2" s="1"/>
  <c r="AG322" i="2" a="1"/>
  <c r="AG322" i="2" s="1"/>
  <c r="AG18" i="2" a="1"/>
  <c r="AG18" i="2" s="1"/>
  <c r="AG8" i="2" a="1"/>
  <c r="AG8" i="2" s="1"/>
  <c r="BX39" i="2" a="1"/>
  <c r="BX39" i="2" s="1"/>
  <c r="BX17" i="2" a="1"/>
  <c r="BX17" i="2" s="1"/>
  <c r="BX29" i="2" a="1"/>
  <c r="BX29" i="2" s="1"/>
  <c r="BX51" i="2" a="1"/>
  <c r="BX51" i="2" s="1"/>
  <c r="BQ46" i="2" a="1"/>
  <c r="BQ46" i="2" s="1"/>
  <c r="BQ37" i="2" a="1"/>
  <c r="BQ37" i="2" s="1"/>
  <c r="BQ53" i="2" a="1"/>
  <c r="BQ53" i="2" s="1"/>
  <c r="BJ35" i="2" a="1"/>
  <c r="BJ35" i="2" s="1"/>
  <c r="BJ7" i="2" a="1"/>
  <c r="BJ7" i="2" s="1"/>
  <c r="BJ15" i="2" a="1"/>
  <c r="BJ15" i="2" s="1"/>
  <c r="BJ23" i="2" a="1"/>
  <c r="BJ23" i="2" s="1"/>
  <c r="BC26" i="2" a="1"/>
  <c r="BC26" i="2" s="1"/>
  <c r="BC46" i="2" a="1"/>
  <c r="BC46" i="2" s="1"/>
  <c r="BC38" i="2" a="1"/>
  <c r="BC38" i="2" s="1"/>
  <c r="BC51" i="2" a="1"/>
  <c r="BC51" i="2" s="1"/>
  <c r="BC48" i="2" a="1"/>
  <c r="BC48" i="2" s="1"/>
  <c r="AV6" i="2" a="1"/>
  <c r="AV6" i="2" s="1"/>
  <c r="AV14" i="2" a="1"/>
  <c r="AV14" i="2" s="1"/>
  <c r="AV22" i="2" a="1"/>
  <c r="AV22" i="2" s="1"/>
  <c r="AV30" i="2" a="1"/>
  <c r="AV30" i="2" s="1"/>
  <c r="AV36" i="2" a="1"/>
  <c r="AV36" i="2" s="1"/>
  <c r="AO29" i="2" a="1"/>
  <c r="AO29" i="2" s="1"/>
  <c r="AO34" i="2" a="1"/>
  <c r="AO34" i="2" s="1"/>
  <c r="AO44" i="2" a="1"/>
  <c r="AO44" i="2" s="1"/>
  <c r="AO70" i="2" a="1"/>
  <c r="AO70" i="2" s="1"/>
  <c r="AO55" i="2" a="1"/>
  <c r="AO55" i="2" s="1"/>
  <c r="AG19" i="2" a="1"/>
  <c r="AG19" i="2" s="1"/>
  <c r="AG11" i="2" a="1"/>
  <c r="AG11" i="2" s="1"/>
  <c r="AG5" i="2" a="1"/>
  <c r="AG5" i="2" s="1"/>
  <c r="AG3" i="2" a="1"/>
  <c r="AG3" i="2" s="1"/>
  <c r="AG27" i="2" a="1"/>
  <c r="AG27" i="2" s="1"/>
  <c r="AG31" i="2" a="1"/>
  <c r="AG31" i="2" s="1"/>
  <c r="AG45" i="2" a="1"/>
  <c r="AG45" i="2" s="1"/>
  <c r="AG36" i="2" a="1"/>
  <c r="AG36" i="2" s="1"/>
  <c r="AG40" i="2" a="1"/>
  <c r="AG40" i="2" s="1"/>
  <c r="AG48" i="2" a="1"/>
  <c r="AG48" i="2" s="1"/>
  <c r="AG66" i="2" a="1"/>
  <c r="AG66" i="2" s="1"/>
  <c r="AG74" i="2" a="1"/>
  <c r="AG74" i="2" s="1"/>
  <c r="AG82" i="2" a="1"/>
  <c r="AG82" i="2" s="1"/>
  <c r="AG90" i="2" a="1"/>
  <c r="AG90" i="2" s="1"/>
  <c r="AG98" i="2" a="1"/>
  <c r="AG98" i="2" s="1"/>
  <c r="AG106" i="2" a="1"/>
  <c r="AG106" i="2" s="1"/>
  <c r="AG114" i="2" a="1"/>
  <c r="AG114" i="2" s="1"/>
  <c r="AG122" i="2" a="1"/>
  <c r="AG122" i="2" s="1"/>
  <c r="AG47" i="2" a="1"/>
  <c r="AG47" i="2" s="1"/>
  <c r="AG52" i="2" a="1"/>
  <c r="AG52" i="2" s="1"/>
  <c r="AG56" i="2" a="1"/>
  <c r="AG56" i="2" s="1"/>
  <c r="AG61" i="2" a="1"/>
  <c r="AG61" i="2" s="1"/>
  <c r="AG69" i="2" a="1"/>
  <c r="AG69" i="2" s="1"/>
  <c r="AG77" i="2" a="1"/>
  <c r="AG77" i="2" s="1"/>
  <c r="AG85" i="2" a="1"/>
  <c r="AG85" i="2" s="1"/>
  <c r="AG93" i="2" a="1"/>
  <c r="AG93" i="2" s="1"/>
  <c r="AG101" i="2" a="1"/>
  <c r="AG101" i="2" s="1"/>
  <c r="AG109" i="2" a="1"/>
  <c r="AG109" i="2" s="1"/>
  <c r="AG117" i="2" a="1"/>
  <c r="AG117" i="2" s="1"/>
  <c r="AG127" i="2" a="1"/>
  <c r="AG127" i="2" s="1"/>
  <c r="AG126" i="2" a="1"/>
  <c r="AG126" i="2" s="1"/>
  <c r="AG134" i="2" a="1"/>
  <c r="AG134" i="2" s="1"/>
  <c r="AG142" i="2" a="1"/>
  <c r="AG142" i="2" s="1"/>
  <c r="AG150" i="2" a="1"/>
  <c r="AG150" i="2" s="1"/>
  <c r="AG158" i="2" a="1"/>
  <c r="AG158" i="2" s="1"/>
  <c r="AG166" i="2" a="1"/>
  <c r="AG166" i="2" s="1"/>
  <c r="AG174" i="2" a="1"/>
  <c r="AG174" i="2" s="1"/>
  <c r="AG182" i="2" a="1"/>
  <c r="AG182" i="2" s="1"/>
  <c r="AG190" i="2" a="1"/>
  <c r="AG190" i="2" s="1"/>
  <c r="AG198" i="2" a="1"/>
  <c r="AG198" i="2" s="1"/>
  <c r="AG206" i="2" a="1"/>
  <c r="AG206" i="2" s="1"/>
  <c r="AG214" i="2" a="1"/>
  <c r="AG214" i="2" s="1"/>
  <c r="AG222" i="2" a="1"/>
  <c r="AG222" i="2" s="1"/>
  <c r="AG141" i="2" a="1"/>
  <c r="AG141" i="2" s="1"/>
  <c r="AG149" i="2" a="1"/>
  <c r="AG149" i="2" s="1"/>
  <c r="AG157" i="2" a="1"/>
  <c r="AG157" i="2" s="1"/>
  <c r="AG165" i="2" a="1"/>
  <c r="AG165" i="2" s="1"/>
  <c r="AG173" i="2" a="1"/>
  <c r="AG173" i="2" s="1"/>
  <c r="AG181" i="2" a="1"/>
  <c r="AG181" i="2" s="1"/>
  <c r="AG189" i="2" a="1"/>
  <c r="AG189" i="2" s="1"/>
  <c r="AG197" i="2" a="1"/>
  <c r="AG197" i="2" s="1"/>
  <c r="AG205" i="2" a="1"/>
  <c r="AG205" i="2" s="1"/>
  <c r="AG213" i="2" a="1"/>
  <c r="AG213" i="2" s="1"/>
  <c r="AG221" i="2" a="1"/>
  <c r="AG221" i="2" s="1"/>
  <c r="AG229" i="2" a="1"/>
  <c r="AG229" i="2" s="1"/>
  <c r="AG237" i="2" a="1"/>
  <c r="AG237" i="2" s="1"/>
  <c r="AG245" i="2" a="1"/>
  <c r="AG245" i="2" s="1"/>
  <c r="AG253" i="2" a="1"/>
  <c r="AG253" i="2" s="1"/>
  <c r="AG261" i="2" a="1"/>
  <c r="AG261" i="2" s="1"/>
  <c r="AG269" i="2" a="1"/>
  <c r="AG269" i="2" s="1"/>
  <c r="AG277" i="2" a="1"/>
  <c r="AG277" i="2" s="1"/>
  <c r="AG285" i="2" a="1"/>
  <c r="AG285" i="2" s="1"/>
  <c r="AG293" i="2" a="1"/>
  <c r="AG293" i="2" s="1"/>
  <c r="AG301" i="2" a="1"/>
  <c r="AG301" i="2" s="1"/>
  <c r="AG309" i="2" a="1"/>
  <c r="AG309" i="2" s="1"/>
  <c r="AG317" i="2" a="1"/>
  <c r="AG317" i="2" s="1"/>
  <c r="AG325" i="2" a="1"/>
  <c r="AG325" i="2" s="1"/>
  <c r="AG232" i="2" a="1"/>
  <c r="AG232" i="2" s="1"/>
  <c r="AG240" i="2" a="1"/>
  <c r="AG240" i="2" s="1"/>
  <c r="AG248" i="2" a="1"/>
  <c r="AG248" i="2" s="1"/>
  <c r="AG256" i="2" a="1"/>
  <c r="AG256" i="2" s="1"/>
  <c r="AG264" i="2" a="1"/>
  <c r="AG264" i="2" s="1"/>
  <c r="AG272" i="2" a="1"/>
  <c r="AG272" i="2" s="1"/>
  <c r="AG280" i="2" a="1"/>
  <c r="AG280" i="2" s="1"/>
  <c r="AG288" i="2" a="1"/>
  <c r="AG288" i="2" s="1"/>
  <c r="AG296" i="2" a="1"/>
  <c r="AG296" i="2" s="1"/>
  <c r="AG304" i="2" a="1"/>
  <c r="AG304" i="2" s="1"/>
  <c r="AG312" i="2" a="1"/>
  <c r="AG312" i="2" s="1"/>
  <c r="AG320" i="2" a="1"/>
  <c r="AG320" i="2" s="1"/>
  <c r="BQ18" i="2" a="1"/>
  <c r="BQ18" i="2" s="1"/>
  <c r="BJ1" i="2" a="1"/>
  <c r="BJ1" i="2" s="1"/>
  <c r="BK1" i="2" s="1" a="1"/>
  <c r="BK1" i="2" s="1"/>
  <c r="BL1" i="2" s="1"/>
  <c r="BJ2" i="2" a="1"/>
  <c r="BJ2" i="2" s="1"/>
  <c r="BX2" i="2" a="1"/>
  <c r="BX2" i="2" s="1"/>
  <c r="BX1" i="2" a="1"/>
  <c r="BX1" i="2" s="1"/>
  <c r="BC22" i="2" a="1"/>
  <c r="BC22" i="2" s="1"/>
  <c r="BC1" i="2" a="1"/>
  <c r="BC1" i="2" s="1"/>
  <c r="BD1" i="2" s="1" a="1"/>
  <c r="BD1" i="2" s="1"/>
  <c r="BE1" i="2" s="1"/>
  <c r="AG12" i="2" a="1"/>
  <c r="AG12" i="2" s="1"/>
  <c r="AG6" i="2" a="1"/>
  <c r="AG6" i="2" s="1"/>
  <c r="BX5" i="2" a="1"/>
  <c r="BX5" i="2" s="1"/>
  <c r="BX13" i="2" a="1"/>
  <c r="BX13" i="2" s="1"/>
  <c r="BX25" i="2" a="1"/>
  <c r="BX25" i="2" s="1"/>
  <c r="BX34" i="2" a="1"/>
  <c r="BX34" i="2" s="1"/>
  <c r="BX46" i="2" a="1"/>
  <c r="BX46" i="2" s="1"/>
  <c r="BX55" i="2" a="1"/>
  <c r="BX55" i="2" s="1"/>
  <c r="BQ29" i="2" a="1"/>
  <c r="BQ29" i="2" s="1"/>
  <c r="BQ33" i="2" a="1"/>
  <c r="BQ33" i="2" s="1"/>
  <c r="BQ43" i="2" a="1"/>
  <c r="BQ43" i="2" s="1"/>
  <c r="AG21" i="2" a="1"/>
  <c r="AG21" i="2" s="1"/>
  <c r="AG15" i="2" a="1"/>
  <c r="AG15" i="2" s="1"/>
  <c r="AO17" i="2" a="1"/>
  <c r="AO17" i="2" s="1"/>
  <c r="BC18" i="2" a="1"/>
  <c r="BC18" i="2" s="1"/>
  <c r="BQ2" i="2" a="1"/>
  <c r="BQ2" i="2" s="1"/>
  <c r="BR2" i="2" s="1" a="1"/>
  <c r="BR2" i="2" s="1"/>
  <c r="BS2" i="2" s="1"/>
  <c r="AO16" i="2" a="1"/>
  <c r="AO16" i="2" s="1"/>
  <c r="AO14" i="2" a="1"/>
  <c r="AO14" i="2" s="1"/>
  <c r="AO12" i="2" a="1"/>
  <c r="AO12" i="2" s="1"/>
  <c r="AO10" i="2" a="1"/>
  <c r="AO10" i="2" s="1"/>
  <c r="AO8" i="2" a="1"/>
  <c r="AO8" i="2" s="1"/>
  <c r="AO6" i="2" a="1"/>
  <c r="AO6" i="2" s="1"/>
  <c r="AO4" i="2" a="1"/>
  <c r="AO4" i="2" s="1"/>
  <c r="BX37" i="2" a="1"/>
  <c r="BX37" i="2" s="1"/>
  <c r="BX4" i="2" a="1"/>
  <c r="BX4" i="2" s="1"/>
  <c r="BX8" i="2" a="1"/>
  <c r="BX8" i="2" s="1"/>
  <c r="BX12" i="2" a="1"/>
  <c r="BX12" i="2" s="1"/>
  <c r="BX16" i="2" a="1"/>
  <c r="BX16" i="2" s="1"/>
  <c r="BX20" i="2" a="1"/>
  <c r="BX20" i="2" s="1"/>
  <c r="BX24" i="2" a="1"/>
  <c r="BX24" i="2" s="1"/>
  <c r="BX28" i="2" a="1"/>
  <c r="BX28" i="2" s="1"/>
  <c r="BX32" i="2" a="1"/>
  <c r="BX32" i="2" s="1"/>
  <c r="BX41" i="2" a="1"/>
  <c r="BX41" i="2" s="1"/>
  <c r="BX44" i="2" a="1"/>
  <c r="BX44" i="2" s="1"/>
  <c r="BX50" i="2" a="1"/>
  <c r="BX50" i="2" s="1"/>
  <c r="BX54" i="2" a="1"/>
  <c r="BX54" i="2" s="1"/>
  <c r="BQ24" i="2" a="1"/>
  <c r="BQ24" i="2" s="1"/>
  <c r="BQ28" i="2" a="1"/>
  <c r="BQ28" i="2" s="1"/>
  <c r="BQ42" i="2" a="1"/>
  <c r="BQ42" i="2" s="1"/>
  <c r="BQ32" i="2" a="1"/>
  <c r="BQ32" i="2" s="1"/>
  <c r="BQ36" i="2" a="1"/>
  <c r="BQ36" i="2" s="1"/>
  <c r="BQ41" i="2" a="1"/>
  <c r="BQ41" i="2" s="1"/>
  <c r="BQ48" i="2" a="1"/>
  <c r="BQ48" i="2" s="1"/>
  <c r="BQ52" i="2" a="1"/>
  <c r="BQ52" i="2" s="1"/>
  <c r="BJ33" i="2" a="1"/>
  <c r="BJ33" i="2" s="1"/>
  <c r="BJ43" i="2" a="1"/>
  <c r="BJ43" i="2" s="1"/>
  <c r="BJ6" i="2" a="1"/>
  <c r="BJ6" i="2" s="1"/>
  <c r="BJ10" i="2" a="1"/>
  <c r="BJ10" i="2" s="1"/>
  <c r="BJ14" i="2" a="1"/>
  <c r="BJ14" i="2" s="1"/>
  <c r="BJ18" i="2" a="1"/>
  <c r="BJ18" i="2" s="1"/>
  <c r="BJ22" i="2" a="1"/>
  <c r="BJ22" i="2" s="1"/>
  <c r="BJ26" i="2" a="1"/>
  <c r="BJ26" i="2" s="1"/>
  <c r="BJ30" i="2" a="1"/>
  <c r="BJ30" i="2" s="1"/>
  <c r="BJ36" i="2" a="1"/>
  <c r="BJ36" i="2" s="1"/>
  <c r="BJ40" i="2" a="1"/>
  <c r="BJ40" i="2" s="1"/>
  <c r="BJ48" i="2" a="1"/>
  <c r="BJ48" i="2" s="1"/>
  <c r="BC25" i="2" a="1"/>
  <c r="BC25" i="2" s="1"/>
  <c r="BC29" i="2" a="1"/>
  <c r="BC29" i="2" s="1"/>
  <c r="BC42" i="2" a="1"/>
  <c r="BC42" i="2" s="1"/>
  <c r="BC33" i="2" a="1"/>
  <c r="BC33" i="2" s="1"/>
  <c r="BC37" i="2" a="1"/>
  <c r="BC37" i="2" s="1"/>
  <c r="BC43" i="2" a="1"/>
  <c r="BC43" i="2" s="1"/>
  <c r="BC50" i="2" a="1"/>
  <c r="BC50" i="2" s="1"/>
  <c r="BC54" i="2" a="1"/>
  <c r="BC54" i="2" s="1"/>
  <c r="BC58" i="2" a="1"/>
  <c r="BC58" i="2" s="1"/>
  <c r="AV37" i="2" a="1"/>
  <c r="AV37" i="2" s="1"/>
  <c r="AV5" i="2" a="1"/>
  <c r="AV5" i="2" s="1"/>
  <c r="AV9" i="2" a="1"/>
  <c r="AV9" i="2" s="1"/>
  <c r="AV13" i="2" a="1"/>
  <c r="AV13" i="2" s="1"/>
  <c r="AV17" i="2" a="1"/>
  <c r="AV17" i="2" s="1"/>
  <c r="AV21" i="2" a="1"/>
  <c r="AV21" i="2" s="1"/>
  <c r="AV25" i="2" a="1"/>
  <c r="AV25" i="2" s="1"/>
  <c r="AV29" i="2" a="1"/>
  <c r="AV29" i="2" s="1"/>
  <c r="AO24" i="2" a="1"/>
  <c r="AO24" i="2" s="1"/>
  <c r="AO28" i="2" a="1"/>
  <c r="AO28" i="2" s="1"/>
  <c r="AO32" i="2" a="1"/>
  <c r="AO32" i="2" s="1"/>
  <c r="AO33" i="2" a="1"/>
  <c r="AO33" i="2" s="1"/>
  <c r="AO37" i="2" a="1"/>
  <c r="AO37" i="2" s="1"/>
  <c r="AO42" i="2" a="1"/>
  <c r="AO42" i="2" s="1"/>
  <c r="AO60" i="2" a="1"/>
  <c r="AO60" i="2" s="1"/>
  <c r="AO68" i="2" a="1"/>
  <c r="AO68" i="2" s="1"/>
  <c r="AO50" i="2" a="1"/>
  <c r="AO50" i="2" s="1"/>
  <c r="AO54" i="2" a="1"/>
  <c r="AO54" i="2" s="1"/>
  <c r="AO58" i="2" a="1"/>
  <c r="AO58" i="2" s="1"/>
  <c r="AO65" i="2" a="1"/>
  <c r="AO65" i="2" s="1"/>
  <c r="AG26" i="2" a="1"/>
  <c r="AG26" i="2" s="1"/>
  <c r="AG30" i="2" a="1"/>
  <c r="AG30" i="2" s="1"/>
  <c r="AG41" i="2" a="1"/>
  <c r="AG41" i="2" s="1"/>
  <c r="AG35" i="2" a="1"/>
  <c r="AG35" i="2" s="1"/>
  <c r="AG39" i="2" a="1"/>
  <c r="AG39" i="2" s="1"/>
  <c r="AG46" i="2" a="1"/>
  <c r="AG46" i="2" s="1"/>
  <c r="AG64" i="2" a="1"/>
  <c r="AG64" i="2" s="1"/>
  <c r="AG72" i="2" a="1"/>
  <c r="AG72" i="2" s="1"/>
  <c r="AG80" i="2" a="1"/>
  <c r="AG80" i="2" s="1"/>
  <c r="AG88" i="2" a="1"/>
  <c r="AG88" i="2" s="1"/>
  <c r="AG96" i="2" a="1"/>
  <c r="AG96" i="2" s="1"/>
  <c r="AG104" i="2" a="1"/>
  <c r="AG104" i="2" s="1"/>
  <c r="AG112" i="2" a="1"/>
  <c r="AG112" i="2" s="1"/>
  <c r="AG120" i="2" a="1"/>
  <c r="AG120" i="2" s="1"/>
  <c r="AG133" i="2" a="1"/>
  <c r="AG133" i="2" s="1"/>
  <c r="AG51" i="2" a="1"/>
  <c r="AG51" i="2" s="1"/>
  <c r="AG55" i="2" a="1"/>
  <c r="AG55" i="2" s="1"/>
  <c r="AG59" i="2" a="1"/>
  <c r="AG59" i="2" s="1"/>
  <c r="AG67" i="2" a="1"/>
  <c r="AG67" i="2" s="1"/>
  <c r="AH76" i="2" s="1" a="1"/>
  <c r="AH76" i="2" s="1"/>
  <c r="AI76" i="2" s="1"/>
  <c r="AG75" i="2" a="1"/>
  <c r="AG75" i="2" s="1"/>
  <c r="AG83" i="2" a="1"/>
  <c r="AG83" i="2" s="1"/>
  <c r="AG91" i="2" a="1"/>
  <c r="AG91" i="2" s="1"/>
  <c r="AG99" i="2" a="1"/>
  <c r="AG99" i="2" s="1"/>
  <c r="AG107" i="2" a="1"/>
  <c r="AG107" i="2" s="1"/>
  <c r="AG115" i="2" a="1"/>
  <c r="AG115" i="2" s="1"/>
  <c r="AG123" i="2" a="1"/>
  <c r="AG123" i="2" s="1"/>
  <c r="AG124" i="2" a="1"/>
  <c r="AG124" i="2" s="1"/>
  <c r="AH132" i="2" s="1" a="1"/>
  <c r="AH132" i="2" s="1"/>
  <c r="AI132" i="2" s="1"/>
  <c r="AG132" i="2" a="1"/>
  <c r="AG132" i="2" s="1"/>
  <c r="AG140" i="2" a="1"/>
  <c r="AG140" i="2" s="1"/>
  <c r="AG148" i="2" a="1"/>
  <c r="AG148" i="2" s="1"/>
  <c r="AG156" i="2" a="1"/>
  <c r="AG156" i="2" s="1"/>
  <c r="AH156" i="2" s="1" a="1"/>
  <c r="AH156" i="2" s="1"/>
  <c r="AI156" i="2" s="1"/>
  <c r="AG164" i="2" a="1"/>
  <c r="AG164" i="2" s="1"/>
  <c r="AG172" i="2" a="1"/>
  <c r="AG172" i="2" s="1"/>
  <c r="AG180" i="2" a="1"/>
  <c r="AG180" i="2" s="1"/>
  <c r="AG188" i="2" a="1"/>
  <c r="AG188" i="2" s="1"/>
  <c r="AH188" i="2" s="1" a="1"/>
  <c r="AH188" i="2" s="1"/>
  <c r="AI188" i="2" s="1"/>
  <c r="AG196" i="2" a="1"/>
  <c r="AG196" i="2" s="1"/>
  <c r="AG204" i="2" a="1"/>
  <c r="AG204" i="2" s="1"/>
  <c r="AG212" i="2" a="1"/>
  <c r="AG212" i="2" s="1"/>
  <c r="AG220" i="2" a="1"/>
  <c r="AG220" i="2" s="1"/>
  <c r="AG139" i="2" a="1"/>
  <c r="AG139" i="2" s="1"/>
  <c r="AG147" i="2" a="1"/>
  <c r="AG147" i="2" s="1"/>
  <c r="AG155" i="2" a="1"/>
  <c r="AG155" i="2" s="1"/>
  <c r="AG163" i="2" a="1"/>
  <c r="AG163" i="2" s="1"/>
  <c r="AG171" i="2" a="1"/>
  <c r="AG171" i="2" s="1"/>
  <c r="AG179" i="2" a="1"/>
  <c r="AG179" i="2" s="1"/>
  <c r="AG187" i="2" a="1"/>
  <c r="AG187" i="2" s="1"/>
  <c r="AG195" i="2" a="1"/>
  <c r="AG195" i="2" s="1"/>
  <c r="AH195" i="2" s="1" a="1"/>
  <c r="AH195" i="2" s="1"/>
  <c r="AI195" i="2" s="1"/>
  <c r="AG203" i="2" a="1"/>
  <c r="AG203" i="2" s="1"/>
  <c r="AG211" i="2" a="1"/>
  <c r="AG211" i="2" s="1"/>
  <c r="AG219" i="2" a="1"/>
  <c r="AG219" i="2" s="1"/>
  <c r="AG227" i="2" a="1"/>
  <c r="AG227" i="2" s="1"/>
  <c r="AG235" i="2" a="1"/>
  <c r="AG235" i="2" s="1"/>
  <c r="AG243" i="2" a="1"/>
  <c r="AG243" i="2" s="1"/>
  <c r="AG251" i="2" a="1"/>
  <c r="AG251" i="2" s="1"/>
  <c r="AG259" i="2" a="1"/>
  <c r="AG259" i="2" s="1"/>
  <c r="AG267" i="2" a="1"/>
  <c r="AG267" i="2" s="1"/>
  <c r="AG275" i="2" a="1"/>
  <c r="AG275" i="2" s="1"/>
  <c r="AG283" i="2" a="1"/>
  <c r="AG283" i="2" s="1"/>
  <c r="AG291" i="2" a="1"/>
  <c r="AG291" i="2" s="1"/>
  <c r="AG299" i="2" a="1"/>
  <c r="AG299" i="2" s="1"/>
  <c r="AG307" i="2" a="1"/>
  <c r="AG307" i="2" s="1"/>
  <c r="AG315" i="2" a="1"/>
  <c r="AG315" i="2" s="1"/>
  <c r="AG323" i="2" a="1"/>
  <c r="AG323" i="2" s="1"/>
  <c r="AG230" i="2" a="1"/>
  <c r="AG230" i="2" s="1"/>
  <c r="AG238" i="2" a="1"/>
  <c r="AG238" i="2" s="1"/>
  <c r="AG246" i="2" a="1"/>
  <c r="AG246" i="2" s="1"/>
  <c r="AG254" i="2" a="1"/>
  <c r="AG254" i="2" s="1"/>
  <c r="AG262" i="2" a="1"/>
  <c r="AG262" i="2" s="1"/>
  <c r="AG270" i="2" a="1"/>
  <c r="AG270" i="2" s="1"/>
  <c r="AG278" i="2" a="1"/>
  <c r="AG278" i="2" s="1"/>
  <c r="AG286" i="2" a="1"/>
  <c r="AG286" i="2" s="1"/>
  <c r="AG294" i="2" a="1"/>
  <c r="AG294" i="2" s="1"/>
  <c r="AG302" i="2" a="1"/>
  <c r="AG302" i="2" s="1"/>
  <c r="AG310" i="2" a="1"/>
  <c r="AG310" i="2" s="1"/>
  <c r="AG318" i="2" a="1"/>
  <c r="AG318" i="2" s="1"/>
  <c r="BR16" i="2" a="1"/>
  <c r="BR16" i="2" s="1"/>
  <c r="BS16" i="2" s="1"/>
  <c r="AP14" i="2" a="1"/>
  <c r="AP14" i="2" s="1"/>
  <c r="AQ14" i="2" s="1"/>
  <c r="BR12" i="2" a="1"/>
  <c r="BR12" i="2" s="1"/>
  <c r="BS12" i="2" s="1"/>
  <c r="AP10" i="2" a="1"/>
  <c r="AP10" i="2" s="1"/>
  <c r="AQ10" i="2" s="1"/>
  <c r="BR8" i="2" a="1"/>
  <c r="BR8" i="2" s="1"/>
  <c r="BS8" i="2" s="1"/>
  <c r="AP6" i="2" a="1"/>
  <c r="AP6" i="2" s="1"/>
  <c r="AQ6" i="2" s="1"/>
  <c r="BR4" i="2" a="1"/>
  <c r="BR4" i="2" s="1"/>
  <c r="BS4" i="2" s="1"/>
  <c r="BY43" i="2" a="1"/>
  <c r="BY43" i="2" s="1"/>
  <c r="BZ43" i="2" s="1"/>
  <c r="BY6" i="2" a="1"/>
  <c r="BY6" i="2" s="1"/>
  <c r="BY10" i="2" a="1"/>
  <c r="BY10" i="2" s="1"/>
  <c r="BY14" i="2" a="1"/>
  <c r="BY14" i="2" s="1"/>
  <c r="BZ14" i="2" s="1"/>
  <c r="BY18" i="2" a="1"/>
  <c r="BY18" i="2" s="1"/>
  <c r="BZ18" i="2" s="1"/>
  <c r="BY22" i="2" a="1"/>
  <c r="BY22" i="2" s="1"/>
  <c r="BZ22" i="2" s="1"/>
  <c r="BY26" i="2" a="1"/>
  <c r="BY26" i="2" s="1"/>
  <c r="BZ26" i="2" s="1"/>
  <c r="BY30" i="2" a="1"/>
  <c r="BY30" i="2" s="1"/>
  <c r="BZ30" i="2" s="1"/>
  <c r="BY32" i="2" a="1"/>
  <c r="BY32" i="2" s="1"/>
  <c r="BZ32" i="2" s="1"/>
  <c r="BY36" i="2" a="1"/>
  <c r="BY36" i="2" s="1"/>
  <c r="BZ36" i="2" s="1"/>
  <c r="BY41" i="2" a="1"/>
  <c r="BY41" i="2" s="1"/>
  <c r="BZ41" i="2" s="1"/>
  <c r="BY40" i="2" a="1"/>
  <c r="BY40" i="2" s="1"/>
  <c r="BZ40" i="2" s="1"/>
  <c r="BY44" i="2" a="1"/>
  <c r="BY44" i="2" s="1"/>
  <c r="BZ44" i="2" s="1"/>
  <c r="BY47" i="2" a="1"/>
  <c r="BY47" i="2" s="1"/>
  <c r="BZ47" i="2" s="1"/>
  <c r="BR24" i="2" a="1"/>
  <c r="BR24" i="2" s="1"/>
  <c r="BS24" i="2" s="1"/>
  <c r="BR26" i="2" a="1"/>
  <c r="BR26" i="2" s="1"/>
  <c r="BS26" i="2" s="1"/>
  <c r="BR28" i="2" a="1"/>
  <c r="BR28" i="2" s="1"/>
  <c r="BS28" i="2" s="1"/>
  <c r="BR30" i="2" a="1"/>
  <c r="BR30" i="2" s="1"/>
  <c r="BS30" i="2" s="1"/>
  <c r="BR42" i="2" a="1"/>
  <c r="BR42" i="2" s="1"/>
  <c r="BS42" i="2" s="1"/>
  <c r="BR40" i="2" a="1"/>
  <c r="BR40" i="2" s="1"/>
  <c r="BS40" i="2" s="1"/>
  <c r="BR32" i="2" a="1"/>
  <c r="BR32" i="2" s="1"/>
  <c r="BS32" i="2" s="1"/>
  <c r="BR34" i="2" a="1"/>
  <c r="BR34" i="2" s="1"/>
  <c r="BS34" i="2" s="1"/>
  <c r="BR36" i="2" a="1"/>
  <c r="BR36" i="2" s="1"/>
  <c r="BS36" i="2" s="1"/>
  <c r="BR38" i="2" a="1"/>
  <c r="BR38" i="2" s="1"/>
  <c r="BS38" i="2" s="1"/>
  <c r="BR41" i="2" a="1"/>
  <c r="BR41" i="2" s="1"/>
  <c r="BS41" i="2" s="1"/>
  <c r="BR45" i="2" a="1"/>
  <c r="BR45" i="2" s="1"/>
  <c r="BS45" i="2" s="1"/>
  <c r="BR48" i="2" a="1"/>
  <c r="BR48" i="2" s="1"/>
  <c r="BS48" i="2" s="1"/>
  <c r="BR50" i="2" a="1"/>
  <c r="BR50" i="2" s="1"/>
  <c r="BS50" i="2" s="1"/>
  <c r="BR52" i="2" a="1"/>
  <c r="BR52" i="2" s="1"/>
  <c r="BS52" i="2" s="1"/>
  <c r="BR54" i="2" a="1"/>
  <c r="BR54" i="2" s="1"/>
  <c r="BS54" i="2" s="1"/>
  <c r="BK37" i="2" a="1"/>
  <c r="BK37" i="2" s="1"/>
  <c r="BL37" i="2" s="1"/>
  <c r="BK8" i="2" a="1"/>
  <c r="BK8" i="2" s="1"/>
  <c r="BL8" i="2" s="1"/>
  <c r="BK12" i="2" a="1"/>
  <c r="BK12" i="2" s="1"/>
  <c r="BL12" i="2" s="1"/>
  <c r="BK16" i="2" a="1"/>
  <c r="BK16" i="2" s="1"/>
  <c r="BL16" i="2" s="1"/>
  <c r="BK20" i="2" a="1"/>
  <c r="BK20" i="2" s="1"/>
  <c r="BL20" i="2" s="1"/>
  <c r="BK24" i="2" a="1"/>
  <c r="BK24" i="2" s="1"/>
  <c r="BL24" i="2" s="1"/>
  <c r="BK28" i="2" a="1"/>
  <c r="BK28" i="2" s="1"/>
  <c r="BL28" i="2" s="1"/>
  <c r="BK32" i="2" a="1"/>
  <c r="BK32" i="2" s="1"/>
  <c r="BL32" i="2" s="1"/>
  <c r="BK41" i="2" a="1"/>
  <c r="BK41" i="2" s="1"/>
  <c r="BL41" i="2" s="1"/>
  <c r="BK44" i="2" a="1"/>
  <c r="BK44" i="2" s="1"/>
  <c r="BL44" i="2" s="1"/>
  <c r="BD28" i="2" a="1"/>
  <c r="BD28" i="2" s="1"/>
  <c r="BE28" i="2" s="1"/>
  <c r="BD46" i="2" a="1"/>
  <c r="BD46" i="2" s="1"/>
  <c r="BE46" i="2" s="1"/>
  <c r="BD34" i="2" a="1"/>
  <c r="BD34" i="2" s="1"/>
  <c r="BE34" i="2" s="1"/>
  <c r="BD38" i="2" a="1"/>
  <c r="BD38" i="2" s="1"/>
  <c r="BE38" i="2" s="1"/>
  <c r="BD45" i="2" a="1"/>
  <c r="BD45" i="2" s="1"/>
  <c r="BE45" i="2" s="1"/>
  <c r="AW8" i="2" a="1"/>
  <c r="AW8" i="2" s="1"/>
  <c r="AX8" i="2" s="1"/>
  <c r="AW12" i="2" a="1"/>
  <c r="AW12" i="2" s="1"/>
  <c r="AX12" i="2" s="1"/>
  <c r="AW16" i="2" a="1"/>
  <c r="AW16" i="2" s="1"/>
  <c r="AX16" i="2" s="1"/>
  <c r="AW20" i="2" a="1"/>
  <c r="AW20" i="2" s="1"/>
  <c r="AX20" i="2" s="1"/>
  <c r="AW24" i="2" a="1"/>
  <c r="AW24" i="2" s="1"/>
  <c r="AX24" i="2" s="1"/>
  <c r="AW28" i="2" a="1"/>
  <c r="AW28" i="2" s="1"/>
  <c r="AX28" i="2" s="1"/>
  <c r="AW32" i="2" a="1"/>
  <c r="AW32" i="2" s="1"/>
  <c r="AX32" i="2" s="1"/>
  <c r="AP23" i="2" a="1"/>
  <c r="AP23" i="2" s="1"/>
  <c r="AQ23" i="2" s="1"/>
  <c r="AP27" i="2" a="1"/>
  <c r="AP27" i="2" s="1"/>
  <c r="AQ27" i="2" s="1"/>
  <c r="AP43" i="2" a="1"/>
  <c r="AP43" i="2" s="1"/>
  <c r="AQ43" i="2" s="1"/>
  <c r="AP45" i="2" a="1"/>
  <c r="AP45" i="2" s="1"/>
  <c r="AQ45" i="2" s="1"/>
  <c r="AP34" i="2" a="1"/>
  <c r="AP34" i="2" s="1"/>
  <c r="AQ34" i="2" s="1"/>
  <c r="AP38" i="2" a="1"/>
  <c r="AP38" i="2" s="1"/>
  <c r="AQ38" i="2" s="1"/>
  <c r="AP48" i="2" a="1"/>
  <c r="AP48" i="2" s="1"/>
  <c r="AQ48" i="2" s="1"/>
  <c r="AP66" i="2" a="1"/>
  <c r="AP66" i="2" s="1"/>
  <c r="AQ66" i="2" s="1"/>
  <c r="AP70" i="2" a="1"/>
  <c r="AP70" i="2" s="1"/>
  <c r="AQ70" i="2" s="1"/>
  <c r="AP53" i="2" a="1"/>
  <c r="AP53" i="2" s="1"/>
  <c r="AQ53" i="2" s="1"/>
  <c r="AP57" i="2" a="1"/>
  <c r="AP57" i="2" s="1"/>
  <c r="AQ57" i="2" s="1"/>
  <c r="AP63" i="2" a="1"/>
  <c r="AP63" i="2" s="1"/>
  <c r="AQ63" i="2" s="1"/>
  <c r="AP71" i="2" a="1"/>
  <c r="AP71" i="2" s="1"/>
  <c r="AQ71" i="2" s="1"/>
  <c r="AH2" i="2" a="1"/>
  <c r="AH2" i="2" s="1"/>
  <c r="AI2" i="2" s="1"/>
  <c r="AH18" i="2" a="1"/>
  <c r="AH18" i="2" s="1"/>
  <c r="AI18" i="2" s="1"/>
  <c r="BD16" i="2" a="1"/>
  <c r="BD16" i="2" s="1"/>
  <c r="BE16" i="2" s="1"/>
  <c r="AH16" i="2" a="1"/>
  <c r="AH16" i="2" s="1"/>
  <c r="AI16" i="2" s="1"/>
  <c r="BD14" i="2" a="1"/>
  <c r="BD14" i="2" s="1"/>
  <c r="BE14" i="2" s="1"/>
  <c r="AH14" i="2" a="1"/>
  <c r="AH14" i="2" s="1"/>
  <c r="AI14" i="2" s="1"/>
  <c r="BD12" i="2" a="1"/>
  <c r="BD12" i="2" s="1"/>
  <c r="BE12" i="2" s="1"/>
  <c r="AH12" i="2" a="1"/>
  <c r="AH12" i="2" s="1"/>
  <c r="AI12" i="2" s="1"/>
  <c r="BD10" i="2" a="1"/>
  <c r="BD10" i="2" s="1"/>
  <c r="BE10" i="2" s="1"/>
  <c r="AH10" i="2" a="1"/>
  <c r="AH10" i="2" s="1"/>
  <c r="AI10" i="2" s="1"/>
  <c r="BD8" i="2" a="1"/>
  <c r="BD8" i="2" s="1"/>
  <c r="BE8" i="2" s="1"/>
  <c r="AH8" i="2" a="1"/>
  <c r="AH8" i="2" s="1"/>
  <c r="AI8" i="2" s="1"/>
  <c r="BD6" i="2" a="1"/>
  <c r="BD6" i="2" s="1"/>
  <c r="BE6" i="2" s="1"/>
  <c r="AH6" i="2" a="1"/>
  <c r="AH6" i="2" s="1"/>
  <c r="AI6" i="2" s="1"/>
  <c r="BD4" i="2" a="1"/>
  <c r="BD4" i="2" s="1"/>
  <c r="BE4" i="2" s="1"/>
  <c r="AH4" i="2" a="1"/>
  <c r="AH4" i="2" s="1"/>
  <c r="AI4" i="2" s="1"/>
  <c r="BY35" i="2" a="1"/>
  <c r="BY35" i="2" s="1"/>
  <c r="BZ35" i="2" s="1"/>
  <c r="BY39" i="2" a="1"/>
  <c r="BY39" i="2" s="1"/>
  <c r="BZ39" i="2" s="1"/>
  <c r="BY5" i="2" a="1"/>
  <c r="BY5" i="2" s="1"/>
  <c r="BY7" i="2" a="1"/>
  <c r="BY7" i="2" s="1"/>
  <c r="BY9" i="2" a="1"/>
  <c r="BY9" i="2" s="1"/>
  <c r="BY11" i="2" a="1"/>
  <c r="BY11" i="2" s="1"/>
  <c r="BZ11" i="2" s="1"/>
  <c r="BY13" i="2" a="1"/>
  <c r="BY13" i="2" s="1"/>
  <c r="BZ13" i="2" s="1"/>
  <c r="BY15" i="2" a="1"/>
  <c r="BY15" i="2" s="1"/>
  <c r="BZ15" i="2" s="1"/>
  <c r="BY17" i="2" a="1"/>
  <c r="BY17" i="2" s="1"/>
  <c r="BZ17" i="2" s="1"/>
  <c r="BY19" i="2" a="1"/>
  <c r="BY19" i="2" s="1"/>
  <c r="BZ19" i="2" s="1"/>
  <c r="BY21" i="2" a="1"/>
  <c r="BY21" i="2" s="1"/>
  <c r="BZ21" i="2" s="1"/>
  <c r="BY23" i="2" a="1"/>
  <c r="BY23" i="2" s="1"/>
  <c r="BZ23" i="2" s="1"/>
  <c r="BY25" i="2" a="1"/>
  <c r="BY25" i="2" s="1"/>
  <c r="BZ25" i="2" s="1"/>
  <c r="BY27" i="2" a="1"/>
  <c r="BY27" i="2" s="1"/>
  <c r="BZ27" i="2" s="1"/>
  <c r="BY29" i="2" a="1"/>
  <c r="BY29" i="2" s="1"/>
  <c r="BZ29" i="2" s="1"/>
  <c r="BY31" i="2" a="1"/>
  <c r="BY31" i="2" s="1"/>
  <c r="BZ31" i="2" s="1"/>
  <c r="BY34" i="2" a="1"/>
  <c r="BY34" i="2" s="1"/>
  <c r="BZ34" i="2" s="1"/>
  <c r="BY38" i="2" a="1"/>
  <c r="BY38" i="2" s="1"/>
  <c r="BZ38" i="2" s="1"/>
  <c r="BY45" i="2" a="1"/>
  <c r="BY45" i="2" s="1"/>
  <c r="BZ45" i="2" s="1"/>
  <c r="BY42" i="2" a="1"/>
  <c r="BY42" i="2" s="1"/>
  <c r="BZ42" i="2" s="1"/>
  <c r="BY46" i="2" a="1"/>
  <c r="BY46" i="2" s="1"/>
  <c r="BZ46" i="2" s="1"/>
  <c r="BR23" i="2" a="1"/>
  <c r="BR23" i="2" s="1"/>
  <c r="BS23" i="2" s="1"/>
  <c r="BR25" i="2" a="1"/>
  <c r="BR25" i="2" s="1"/>
  <c r="BS25" i="2" s="1"/>
  <c r="BR27" i="2" a="1"/>
  <c r="BR27" i="2" s="1"/>
  <c r="BS27" i="2" s="1"/>
  <c r="BR29" i="2" a="1"/>
  <c r="BR29" i="2" s="1"/>
  <c r="BS29" i="2" s="1"/>
  <c r="BR31" i="2" a="1"/>
  <c r="BR31" i="2" s="1"/>
  <c r="BS31" i="2" s="1"/>
  <c r="BR46" i="2" a="1"/>
  <c r="BR46" i="2" s="1"/>
  <c r="BS46" i="2" s="1"/>
  <c r="BR44" i="2" a="1"/>
  <c r="BR44" i="2" s="1"/>
  <c r="BS44" i="2" s="1"/>
  <c r="BR33" i="2" a="1"/>
  <c r="BR33" i="2" s="1"/>
  <c r="BS33" i="2" s="1"/>
  <c r="BR35" i="2" a="1"/>
  <c r="BR35" i="2" s="1"/>
  <c r="BS35" i="2" s="1"/>
  <c r="BR37" i="2" a="1"/>
  <c r="BR37" i="2" s="1"/>
  <c r="BS37" i="2" s="1"/>
  <c r="BR39" i="2" a="1"/>
  <c r="BR39" i="2" s="1"/>
  <c r="BS39" i="2" s="1"/>
  <c r="BR43" i="2" a="1"/>
  <c r="BR43" i="2" s="1"/>
  <c r="BS43" i="2" s="1"/>
  <c r="BR47" i="2" a="1"/>
  <c r="BR47" i="2" s="1"/>
  <c r="BS47" i="2" s="1"/>
  <c r="BR49" i="2" a="1"/>
  <c r="BR49" i="2" s="1"/>
  <c r="BS49" i="2" s="1"/>
  <c r="BR51" i="2" a="1"/>
  <c r="BR51" i="2" s="1"/>
  <c r="BS51" i="2" s="1"/>
  <c r="BR53" i="2" a="1"/>
  <c r="BR53" i="2" s="1"/>
  <c r="BS53" i="2" s="1"/>
  <c r="BR55" i="2" a="1"/>
  <c r="BR55" i="2" s="1"/>
  <c r="BS55" i="2" s="1"/>
  <c r="BK35" i="2" a="1"/>
  <c r="BK35" i="2" s="1"/>
  <c r="BL35" i="2" s="1"/>
  <c r="BK39" i="2" a="1"/>
  <c r="BK39" i="2" s="1"/>
  <c r="BL39" i="2" s="1"/>
  <c r="BK5" i="2" a="1"/>
  <c r="BK5" i="2" s="1"/>
  <c r="BL5" i="2" s="1"/>
  <c r="BK7" i="2" a="1"/>
  <c r="BK7" i="2" s="1"/>
  <c r="BL7" i="2" s="1"/>
  <c r="BK9" i="2" a="1"/>
  <c r="BK9" i="2" s="1"/>
  <c r="BL9" i="2" s="1"/>
  <c r="BK11" i="2" a="1"/>
  <c r="BK11" i="2" s="1"/>
  <c r="BL11" i="2" s="1"/>
  <c r="BK13" i="2" a="1"/>
  <c r="BK13" i="2" s="1"/>
  <c r="BL13" i="2" s="1"/>
  <c r="BK15" i="2" a="1"/>
  <c r="BK15" i="2" s="1"/>
  <c r="BL15" i="2" s="1"/>
  <c r="BK17" i="2" a="1"/>
  <c r="BK17" i="2" s="1"/>
  <c r="BL17" i="2" s="1"/>
  <c r="BK19" i="2" a="1"/>
  <c r="BK19" i="2" s="1"/>
  <c r="BL19" i="2" s="1"/>
  <c r="BK21" i="2" a="1"/>
  <c r="BK21" i="2" s="1"/>
  <c r="BL21" i="2" s="1"/>
  <c r="BK23" i="2" a="1"/>
  <c r="BK23" i="2" s="1"/>
  <c r="BL23" i="2" s="1"/>
  <c r="BK25" i="2" a="1"/>
  <c r="BK25" i="2" s="1"/>
  <c r="BL25" i="2" s="1"/>
  <c r="BK27" i="2" a="1"/>
  <c r="BK27" i="2" s="1"/>
  <c r="BL27" i="2" s="1"/>
  <c r="BK29" i="2" a="1"/>
  <c r="BK29" i="2" s="1"/>
  <c r="BL29" i="2" s="1"/>
  <c r="BK31" i="2" a="1"/>
  <c r="BK31" i="2" s="1"/>
  <c r="BL31" i="2" s="1"/>
  <c r="BK34" i="2" a="1"/>
  <c r="BK34" i="2" s="1"/>
  <c r="BL34" i="2" s="1"/>
  <c r="BK38" i="2" a="1"/>
  <c r="BK38" i="2" s="1"/>
  <c r="BL38" i="2" s="1"/>
  <c r="BK45" i="2" a="1"/>
  <c r="BK45" i="2" s="1"/>
  <c r="BL45" i="2" s="1"/>
  <c r="BK42" i="2" a="1"/>
  <c r="BK42" i="2" s="1"/>
  <c r="BL42" i="2" s="1"/>
  <c r="BK46" i="2" a="1"/>
  <c r="BK46" i="2" s="1"/>
  <c r="BL46" i="2" s="1"/>
  <c r="BD23" i="2" a="1"/>
  <c r="BD23" i="2" s="1"/>
  <c r="BE23" i="2" s="1"/>
  <c r="BD25" i="2" a="1"/>
  <c r="BD25" i="2" s="1"/>
  <c r="BE25" i="2" s="1"/>
  <c r="BD27" i="2" a="1"/>
  <c r="BD27" i="2" s="1"/>
  <c r="BE27" i="2" s="1"/>
  <c r="BD29" i="2" a="1"/>
  <c r="BD29" i="2" s="1"/>
  <c r="BE29" i="2" s="1"/>
  <c r="BD31" i="2" a="1"/>
  <c r="BD31" i="2" s="1"/>
  <c r="BE31" i="2" s="1"/>
  <c r="BD42" i="2" a="1"/>
  <c r="BD42" i="2" s="1"/>
  <c r="BE42" i="2" s="1"/>
  <c r="BD40" i="2" a="1"/>
  <c r="BD40" i="2" s="1"/>
  <c r="BE40" i="2" s="1"/>
  <c r="BD33" i="2" a="1"/>
  <c r="BD33" i="2" s="1"/>
  <c r="BE33" i="2" s="1"/>
  <c r="BD35" i="2" a="1"/>
  <c r="BD35" i="2" s="1"/>
  <c r="BE35" i="2" s="1"/>
  <c r="BD37" i="2" a="1"/>
  <c r="BD37" i="2" s="1"/>
  <c r="BE37" i="2" s="1"/>
  <c r="BD39" i="2" a="1"/>
  <c r="BD39" i="2" s="1"/>
  <c r="BE39" i="2" s="1"/>
  <c r="BD43" i="2" a="1"/>
  <c r="BD43" i="2" s="1"/>
  <c r="BE43" i="2" s="1"/>
  <c r="BD47" i="2" a="1"/>
  <c r="BD47" i="2" s="1"/>
  <c r="BE47" i="2" s="1"/>
  <c r="AW33" i="2" a="1"/>
  <c r="AW33" i="2" s="1"/>
  <c r="AX33" i="2" s="1"/>
  <c r="AW37" i="2" a="1"/>
  <c r="AW37" i="2" s="1"/>
  <c r="AX37" i="2" s="1"/>
  <c r="AW5" i="2" a="1"/>
  <c r="AW5" i="2" s="1"/>
  <c r="AX5" i="2" s="1"/>
  <c r="AW7" i="2" a="1"/>
  <c r="AW7" i="2" s="1"/>
  <c r="AX7" i="2" s="1"/>
  <c r="AW9" i="2" a="1"/>
  <c r="AW9" i="2" s="1"/>
  <c r="AX9" i="2" s="1"/>
  <c r="AW11" i="2" a="1"/>
  <c r="AW11" i="2" s="1"/>
  <c r="AX11" i="2" s="1"/>
  <c r="AW13" i="2" a="1"/>
  <c r="AW13" i="2" s="1"/>
  <c r="AX13" i="2" s="1"/>
  <c r="AW15" i="2" a="1"/>
  <c r="AW15" i="2" s="1"/>
  <c r="AX15" i="2" s="1"/>
  <c r="AW17" i="2" a="1"/>
  <c r="AW17" i="2" s="1"/>
  <c r="AX17" i="2" s="1"/>
  <c r="AW19" i="2" a="1"/>
  <c r="AW19" i="2" s="1"/>
  <c r="AX19" i="2" s="1"/>
  <c r="AW21" i="2" a="1"/>
  <c r="AW21" i="2" s="1"/>
  <c r="AX21" i="2" s="1"/>
  <c r="AW23" i="2" a="1"/>
  <c r="AW23" i="2" s="1"/>
  <c r="AX23" i="2" s="1"/>
  <c r="AW25" i="2" a="1"/>
  <c r="AW25" i="2" s="1"/>
  <c r="AX25" i="2" s="1"/>
  <c r="AW27" i="2" a="1"/>
  <c r="AW27" i="2" s="1"/>
  <c r="AX27" i="2" s="1"/>
  <c r="AW29" i="2" a="1"/>
  <c r="AW29" i="2" s="1"/>
  <c r="AX29" i="2" s="1"/>
  <c r="AW31" i="2" a="1"/>
  <c r="AW31" i="2" s="1"/>
  <c r="AX31" i="2" s="1"/>
  <c r="AW34" i="2" a="1"/>
  <c r="AW34" i="2" s="1"/>
  <c r="AX34" i="2" s="1"/>
  <c r="AW38" i="2" a="1"/>
  <c r="AW38" i="2" s="1"/>
  <c r="AX38" i="2" s="1"/>
  <c r="AP24" i="2" a="1"/>
  <c r="AP24" i="2" s="1"/>
  <c r="AQ24" i="2" s="1"/>
  <c r="AP26" i="2" a="1"/>
  <c r="AP26" i="2" s="1"/>
  <c r="AQ26" i="2" s="1"/>
  <c r="AP28" i="2" a="1"/>
  <c r="AP28" i="2" s="1"/>
  <c r="AQ28" i="2" s="1"/>
  <c r="AP30" i="2" a="1"/>
  <c r="AP30" i="2" s="1"/>
  <c r="AQ30" i="2" s="1"/>
  <c r="AP32" i="2" a="1"/>
  <c r="AP32" i="2" s="1"/>
  <c r="AQ32" i="2" s="1"/>
  <c r="AP41" i="2" a="1"/>
  <c r="AP41" i="2" s="1"/>
  <c r="AQ41" i="2" s="1"/>
  <c r="AP33" i="2" a="1"/>
  <c r="AP33" i="2" s="1"/>
  <c r="AQ33" i="2" s="1"/>
  <c r="AP35" i="2" a="1"/>
  <c r="AP35" i="2" s="1"/>
  <c r="AQ35" i="2" s="1"/>
  <c r="AP37" i="2" a="1"/>
  <c r="AP37" i="2" s="1"/>
  <c r="AQ37" i="2" s="1"/>
  <c r="AP39" i="2" a="1"/>
  <c r="AP39" i="2" s="1"/>
  <c r="AQ39" i="2" s="1"/>
  <c r="AP42" i="2" a="1"/>
  <c r="AP42" i="2" s="1"/>
  <c r="AQ42" i="2" s="1"/>
  <c r="AP46" i="2" a="1"/>
  <c r="AP46" i="2" s="1"/>
  <c r="AQ46" i="2" s="1"/>
  <c r="AP60" i="2" a="1"/>
  <c r="AP60" i="2" s="1"/>
  <c r="AQ60" i="2" s="1"/>
  <c r="AP64" i="2" a="1"/>
  <c r="AP64" i="2" s="1"/>
  <c r="AQ64" i="2" s="1"/>
  <c r="AP68" i="2" a="1"/>
  <c r="AP68" i="2" s="1"/>
  <c r="AQ68" i="2" s="1"/>
  <c r="AP47" i="2" a="1"/>
  <c r="AP47" i="2" s="1"/>
  <c r="AQ47" i="2" s="1"/>
  <c r="AP50" i="2" a="1"/>
  <c r="AP50" i="2" s="1"/>
  <c r="AQ50" i="2" s="1"/>
  <c r="AP52" i="2" a="1"/>
  <c r="AP52" i="2" s="1"/>
  <c r="AQ52" i="2" s="1"/>
  <c r="AP54" i="2" a="1"/>
  <c r="AP54" i="2" s="1"/>
  <c r="AQ54" i="2" s="1"/>
  <c r="AP56" i="2" a="1"/>
  <c r="AP56" i="2" s="1"/>
  <c r="AQ56" i="2" s="1"/>
  <c r="AP58" i="2" a="1"/>
  <c r="AP58" i="2" s="1"/>
  <c r="AQ58" i="2" s="1"/>
  <c r="AP61" i="2" a="1"/>
  <c r="AP61" i="2" s="1"/>
  <c r="AQ61" i="2" s="1"/>
  <c r="AP65" i="2" a="1"/>
  <c r="AP65" i="2" s="1"/>
  <c r="AQ65" i="2" s="1"/>
  <c r="AP69" i="2" a="1"/>
  <c r="AP69" i="2" s="1"/>
  <c r="AQ69" i="2" s="1"/>
  <c r="AH23" i="2" a="1"/>
  <c r="AH23" i="2" s="1"/>
  <c r="AI23" i="2" s="1"/>
  <c r="BR21" i="2" a="1"/>
  <c r="BR21" i="2" s="1"/>
  <c r="BS21" i="2" s="1"/>
  <c r="AP21" i="2" a="1"/>
  <c r="AP21" i="2" s="1"/>
  <c r="AQ21" i="2" s="1"/>
  <c r="BR20" i="2" a="1"/>
  <c r="BR20" i="2" s="1"/>
  <c r="BS20" i="2" s="1"/>
  <c r="AP20" i="2" a="1"/>
  <c r="AP20" i="2" s="1"/>
  <c r="AQ20" i="2" s="1"/>
  <c r="BR19" i="2" a="1"/>
  <c r="BR19" i="2" s="1"/>
  <c r="BS19" i="2" s="1"/>
  <c r="AP19" i="2" a="1"/>
  <c r="AP19" i="2" s="1"/>
  <c r="AQ19" i="2" s="1"/>
  <c r="AP18" i="2" a="1"/>
  <c r="AP18" i="2" s="1"/>
  <c r="AQ18" i="2" s="1"/>
  <c r="BD17" i="2" a="1"/>
  <c r="BD17" i="2" s="1"/>
  <c r="BE17" i="2" s="1"/>
  <c r="BR15" i="2" a="1"/>
  <c r="BR15" i="2" s="1"/>
  <c r="BS15" i="2" s="1"/>
  <c r="AP15" i="2" a="1"/>
  <c r="AP15" i="2" s="1"/>
  <c r="AQ15" i="2" s="1"/>
  <c r="BR13" i="2" a="1"/>
  <c r="BR13" i="2" s="1"/>
  <c r="BS13" i="2" s="1"/>
  <c r="AP13" i="2" a="1"/>
  <c r="AP13" i="2" s="1"/>
  <c r="AQ13" i="2" s="1"/>
  <c r="BR11" i="2" a="1"/>
  <c r="BR11" i="2" s="1"/>
  <c r="BS11" i="2" s="1"/>
  <c r="AP11" i="2" a="1"/>
  <c r="AP11" i="2" s="1"/>
  <c r="AQ11" i="2" s="1"/>
  <c r="BR9" i="2" a="1"/>
  <c r="BR9" i="2" s="1"/>
  <c r="BS9" i="2" s="1"/>
  <c r="AP9" i="2" a="1"/>
  <c r="AP9" i="2" s="1"/>
  <c r="AQ9" i="2" s="1"/>
  <c r="BR7" i="2" a="1"/>
  <c r="BR7" i="2" s="1"/>
  <c r="BS7" i="2" s="1"/>
  <c r="AP7" i="2" a="1"/>
  <c r="AP7" i="2" s="1"/>
  <c r="AQ7" i="2" s="1"/>
  <c r="BR5" i="2" a="1"/>
  <c r="BR5" i="2" s="1"/>
  <c r="BS5" i="2" s="1"/>
  <c r="AP5" i="2" a="1"/>
  <c r="AP5" i="2" s="1"/>
  <c r="AQ5" i="2" s="1"/>
  <c r="BR3" i="2" a="1"/>
  <c r="BR3" i="2" s="1"/>
  <c r="BS3" i="2" s="1"/>
  <c r="AP3" i="2" a="1"/>
  <c r="AP3" i="2" s="1"/>
  <c r="AQ3" i="2" s="1"/>
  <c r="AH24" i="2" a="1"/>
  <c r="AH24" i="2" s="1"/>
  <c r="AI24" i="2" s="1"/>
  <c r="AH26" i="2" a="1"/>
  <c r="AH26" i="2" s="1"/>
  <c r="AI26" i="2" s="1"/>
  <c r="AH28" i="2" a="1"/>
  <c r="AH28" i="2" s="1"/>
  <c r="AI28" i="2" s="1"/>
  <c r="AH30" i="2" a="1"/>
  <c r="AH30" i="2" s="1"/>
  <c r="AI30" i="2" s="1"/>
  <c r="AH32" i="2" a="1"/>
  <c r="AH32" i="2" s="1"/>
  <c r="AI32" i="2" s="1"/>
  <c r="AH41" i="2" a="1"/>
  <c r="AH41" i="2" s="1"/>
  <c r="AI41" i="2" s="1"/>
  <c r="AH33" i="2" a="1"/>
  <c r="AH33" i="2" s="1"/>
  <c r="AI33" i="2" s="1"/>
  <c r="AH35" i="2" a="1"/>
  <c r="AH35" i="2" s="1"/>
  <c r="AI35" i="2" s="1"/>
  <c r="AH37" i="2" a="1"/>
  <c r="AH37" i="2" s="1"/>
  <c r="AI37" i="2" s="1"/>
  <c r="AH39" i="2" a="1"/>
  <c r="AH39" i="2" s="1"/>
  <c r="AI39" i="2" s="1"/>
  <c r="AH42" i="2" a="1"/>
  <c r="AH42" i="2" s="1"/>
  <c r="AI42" i="2" s="1"/>
  <c r="AH46" i="2" a="1"/>
  <c r="AH46" i="2" s="1"/>
  <c r="AI46" i="2" s="1"/>
  <c r="AH60" i="2" a="1"/>
  <c r="AH60" i="2" s="1"/>
  <c r="AI60" i="2" s="1"/>
  <c r="AH64" i="2" a="1"/>
  <c r="AH64" i="2" s="1"/>
  <c r="AI64" i="2" s="1"/>
  <c r="AH68" i="2" a="1"/>
  <c r="AH68" i="2" s="1"/>
  <c r="AI68" i="2" s="1"/>
  <c r="AH72" i="2" a="1"/>
  <c r="AH72" i="2" s="1"/>
  <c r="AI72" i="2" s="1"/>
  <c r="AH80" i="2" a="1"/>
  <c r="AH80" i="2" s="1"/>
  <c r="AI80" i="2" s="1"/>
  <c r="AH84" i="2" a="1"/>
  <c r="AH84" i="2" s="1"/>
  <c r="AI84" i="2" s="1"/>
  <c r="AH88" i="2" a="1"/>
  <c r="AH88" i="2" s="1"/>
  <c r="AI88" i="2" s="1"/>
  <c r="AH96" i="2" a="1"/>
  <c r="AH96" i="2" s="1"/>
  <c r="AI96" i="2" s="1"/>
  <c r="AH100" i="2" a="1"/>
  <c r="AH100" i="2" s="1"/>
  <c r="AI100" i="2" s="1"/>
  <c r="AH104" i="2" a="1"/>
  <c r="AH104" i="2" s="1"/>
  <c r="AI104" i="2" s="1"/>
  <c r="AH112" i="2" a="1"/>
  <c r="AH112" i="2" s="1"/>
  <c r="AI112" i="2" s="1"/>
  <c r="AH116" i="2" a="1"/>
  <c r="AH116" i="2" s="1"/>
  <c r="AI116" i="2" s="1"/>
  <c r="AH120" i="2" a="1"/>
  <c r="AH120" i="2" s="1"/>
  <c r="AI120" i="2" s="1"/>
  <c r="AH49" i="2" a="1"/>
  <c r="AH49" i="2" s="1"/>
  <c r="AI49" i="2" s="1"/>
  <c r="AH51" i="2" a="1"/>
  <c r="AH51" i="2" s="1"/>
  <c r="AI51" i="2" s="1"/>
  <c r="AH53" i="2" a="1"/>
  <c r="AH53" i="2" s="1"/>
  <c r="AI53" i="2" s="1"/>
  <c r="AH55" i="2" a="1"/>
  <c r="AH55" i="2" s="1"/>
  <c r="AI55" i="2" s="1"/>
  <c r="AH57" i="2" a="1"/>
  <c r="AH57" i="2" s="1"/>
  <c r="AI57" i="2" s="1"/>
  <c r="AH59" i="2" a="1"/>
  <c r="AH59" i="2" s="1"/>
  <c r="AI59" i="2" s="1"/>
  <c r="AH63" i="2" a="1"/>
  <c r="AH63" i="2" s="1"/>
  <c r="AI63" i="2" s="1"/>
  <c r="AH67" i="2" a="1"/>
  <c r="AH67" i="2" s="1"/>
  <c r="AI67" i="2" s="1"/>
  <c r="AH71" i="2" a="1"/>
  <c r="AH71" i="2" s="1"/>
  <c r="AI71" i="2" s="1"/>
  <c r="AH75" i="2" a="1"/>
  <c r="AH75" i="2" s="1"/>
  <c r="AI75" i="2" s="1"/>
  <c r="AH83" i="2" a="1"/>
  <c r="AH83" i="2" s="1"/>
  <c r="AI83" i="2" s="1"/>
  <c r="AH87" i="2" a="1"/>
  <c r="AH87" i="2" s="1"/>
  <c r="AI87" i="2" s="1"/>
  <c r="AH91" i="2" a="1"/>
  <c r="AH91" i="2" s="1"/>
  <c r="AI91" i="2" s="1"/>
  <c r="AH99" i="2" a="1"/>
  <c r="AH99" i="2" s="1"/>
  <c r="AI99" i="2" s="1"/>
  <c r="AH103" i="2" a="1"/>
  <c r="AH103" i="2" s="1"/>
  <c r="AI103" i="2" s="1"/>
  <c r="AH107" i="2" a="1"/>
  <c r="AH107" i="2" s="1"/>
  <c r="AI107" i="2" s="1"/>
  <c r="AH115" i="2" a="1"/>
  <c r="AH115" i="2" s="1"/>
  <c r="AI115" i="2" s="1"/>
  <c r="AH119" i="2" a="1"/>
  <c r="AH119" i="2" s="1"/>
  <c r="AI119" i="2" s="1"/>
  <c r="AH123" i="2" a="1"/>
  <c r="AH123" i="2" s="1"/>
  <c r="AI123" i="2" s="1"/>
  <c r="AH128" i="2" a="1"/>
  <c r="AH128" i="2" s="1"/>
  <c r="AI128" i="2" s="1"/>
  <c r="AH144" i="2" a="1"/>
  <c r="AH144" i="2" s="1"/>
  <c r="AI144" i="2" s="1"/>
  <c r="AH168" i="2" a="1"/>
  <c r="AH168" i="2" s="1"/>
  <c r="AI168" i="2" s="1"/>
  <c r="AH204" i="2" a="1"/>
  <c r="AH204" i="2" s="1"/>
  <c r="AI204" i="2" s="1"/>
  <c r="AH147" i="2" a="1"/>
  <c r="AH147" i="2" s="1"/>
  <c r="AI147" i="2" s="1"/>
  <c r="AH175" i="2" a="1"/>
  <c r="AH175" i="2" s="1"/>
  <c r="AI175" i="2" s="1"/>
  <c r="AH239" i="2" a="1"/>
  <c r="AH239" i="2" s="1"/>
  <c r="AI239" i="2" s="1"/>
  <c r="BR18" i="2" a="1"/>
  <c r="BR18" i="2" s="1"/>
  <c r="BS18" i="2" s="1"/>
  <c r="AP17" i="2" a="1"/>
  <c r="AP17" i="2" s="1"/>
  <c r="AQ17" i="2" s="1"/>
  <c r="BD22" i="2" a="1"/>
  <c r="BD22" i="2" s="1"/>
  <c r="BE22" i="2" s="1"/>
  <c r="BD18" i="2" a="1"/>
  <c r="BD18" i="2" s="1"/>
  <c r="BE18" i="2" s="1"/>
  <c r="AP16" i="2" a="1"/>
  <c r="AP16" i="2" s="1"/>
  <c r="AQ16" i="2" s="1"/>
  <c r="BR14" i="2" a="1"/>
  <c r="BR14" i="2" s="1"/>
  <c r="BS14" i="2" s="1"/>
  <c r="AP12" i="2" a="1"/>
  <c r="AP12" i="2" s="1"/>
  <c r="AQ12" i="2" s="1"/>
  <c r="BR10" i="2" a="1"/>
  <c r="BR10" i="2" s="1"/>
  <c r="BS10" i="2" s="1"/>
  <c r="AP8" i="2" a="1"/>
  <c r="AP8" i="2" s="1"/>
  <c r="AQ8" i="2" s="1"/>
  <c r="BR6" i="2" a="1"/>
  <c r="BR6" i="2" s="1"/>
  <c r="BS6" i="2" s="1"/>
  <c r="AP4" i="2" a="1"/>
  <c r="AP4" i="2" s="1"/>
  <c r="AQ4" i="2" s="1"/>
  <c r="BY37" i="2" a="1"/>
  <c r="BY37" i="2" s="1"/>
  <c r="BZ37" i="2" s="1"/>
  <c r="BY8" i="2" a="1"/>
  <c r="BY8" i="2" s="1"/>
  <c r="BY12" i="2" a="1"/>
  <c r="BY12" i="2" s="1"/>
  <c r="BZ12" i="2" s="1"/>
  <c r="BY16" i="2" a="1"/>
  <c r="BY16" i="2" s="1"/>
  <c r="BZ16" i="2" s="1"/>
  <c r="BY20" i="2" a="1"/>
  <c r="BY20" i="2" s="1"/>
  <c r="BZ20" i="2" s="1"/>
  <c r="BY24" i="2" a="1"/>
  <c r="BY24" i="2" s="1"/>
  <c r="BZ24" i="2" s="1"/>
  <c r="BY28" i="2" a="1"/>
  <c r="BY28" i="2" s="1"/>
  <c r="BZ28" i="2" s="1"/>
  <c r="BK43" i="2" a="1"/>
  <c r="BK43" i="2" s="1"/>
  <c r="BL43" i="2" s="1"/>
  <c r="BK6" i="2" a="1"/>
  <c r="BK6" i="2" s="1"/>
  <c r="BL6" i="2" s="1"/>
  <c r="BK10" i="2" a="1"/>
  <c r="BK10" i="2" s="1"/>
  <c r="BL10" i="2" s="1"/>
  <c r="BK14" i="2" a="1"/>
  <c r="BK14" i="2" s="1"/>
  <c r="BL14" i="2" s="1"/>
  <c r="BK18" i="2" a="1"/>
  <c r="BK18" i="2" s="1"/>
  <c r="BL18" i="2" s="1"/>
  <c r="BK22" i="2" a="1"/>
  <c r="BK22" i="2" s="1"/>
  <c r="BL22" i="2" s="1"/>
  <c r="BK26" i="2" a="1"/>
  <c r="BK26" i="2" s="1"/>
  <c r="BL26" i="2" s="1"/>
  <c r="BK30" i="2" a="1"/>
  <c r="BK30" i="2" s="1"/>
  <c r="BL30" i="2" s="1"/>
  <c r="BK36" i="2" a="1"/>
  <c r="BK36" i="2" s="1"/>
  <c r="BL36" i="2" s="1"/>
  <c r="BK40" i="2" a="1"/>
  <c r="BK40" i="2" s="1"/>
  <c r="BL40" i="2" s="1"/>
  <c r="BK47" i="2" a="1"/>
  <c r="BK47" i="2" s="1"/>
  <c r="BL47" i="2" s="1"/>
  <c r="BD30" i="2" a="1"/>
  <c r="BD30" i="2" s="1"/>
  <c r="BE30" i="2" s="1"/>
  <c r="BD32" i="2" a="1"/>
  <c r="BD32" i="2" s="1"/>
  <c r="BE32" i="2" s="1"/>
  <c r="BD44" i="2" a="1"/>
  <c r="BD44" i="2" s="1"/>
  <c r="BE44" i="2" s="1"/>
  <c r="BD36" i="2" a="1"/>
  <c r="BD36" i="2" s="1"/>
  <c r="BE36" i="2" s="1"/>
  <c r="BD41" i="2" a="1"/>
  <c r="BD41" i="2" s="1"/>
  <c r="BE41" i="2" s="1"/>
  <c r="BD48" i="2" a="1"/>
  <c r="BD48" i="2" s="1"/>
  <c r="BE48" i="2" s="1"/>
  <c r="AW39" i="2" a="1"/>
  <c r="AW39" i="2" s="1"/>
  <c r="AX39" i="2" s="1"/>
  <c r="AW6" i="2" a="1"/>
  <c r="AW6" i="2" s="1"/>
  <c r="AX6" i="2" s="1"/>
  <c r="AW10" i="2" a="1"/>
  <c r="AW10" i="2" s="1"/>
  <c r="AX10" i="2" s="1"/>
  <c r="AW14" i="2" a="1"/>
  <c r="AW14" i="2" s="1"/>
  <c r="AX14" i="2" s="1"/>
  <c r="AW18" i="2" a="1"/>
  <c r="AW18" i="2" s="1"/>
  <c r="AX18" i="2" s="1"/>
  <c r="AW22" i="2" a="1"/>
  <c r="AW22" i="2" s="1"/>
  <c r="AX22" i="2" s="1"/>
  <c r="AW26" i="2" a="1"/>
  <c r="AW26" i="2" s="1"/>
  <c r="AX26" i="2" s="1"/>
  <c r="AW30" i="2" a="1"/>
  <c r="AW30" i="2" s="1"/>
  <c r="AX30" i="2" s="1"/>
  <c r="AW36" i="2" a="1"/>
  <c r="AW36" i="2" s="1"/>
  <c r="AX36" i="2" s="1"/>
  <c r="AP25" i="2" a="1"/>
  <c r="AP25" i="2" s="1"/>
  <c r="AQ25" i="2" s="1"/>
  <c r="AP29" i="2" a="1"/>
  <c r="AP29" i="2" s="1"/>
  <c r="AQ29" i="2" s="1"/>
  <c r="AP31" i="2" a="1"/>
  <c r="AP31" i="2" s="1"/>
  <c r="AQ31" i="2" s="1"/>
  <c r="AP36" i="2" a="1"/>
  <c r="AP36" i="2" s="1"/>
  <c r="AQ36" i="2" s="1"/>
  <c r="AP40" i="2" a="1"/>
  <c r="AP40" i="2" s="1"/>
  <c r="AQ40" i="2" s="1"/>
  <c r="AP44" i="2" a="1"/>
  <c r="AP44" i="2" s="1"/>
  <c r="AQ44" i="2" s="1"/>
  <c r="AP62" i="2" a="1"/>
  <c r="AP62" i="2" s="1"/>
  <c r="AQ62" i="2" s="1"/>
  <c r="AP49" i="2" a="1"/>
  <c r="AP49" i="2" s="1"/>
  <c r="AQ49" i="2" s="1"/>
  <c r="AP51" i="2" a="1"/>
  <c r="AP51" i="2" s="1"/>
  <c r="AQ51" i="2" s="1"/>
  <c r="AP55" i="2" a="1"/>
  <c r="AP55" i="2" s="1"/>
  <c r="AQ55" i="2" s="1"/>
  <c r="AP59" i="2" a="1"/>
  <c r="AP59" i="2" s="1"/>
  <c r="AQ59" i="2" s="1"/>
  <c r="AP67" i="2" a="1"/>
  <c r="AP67" i="2" s="1"/>
  <c r="AQ67" i="2" s="1"/>
  <c r="AH22" i="2" a="1"/>
  <c r="AH22" i="2" s="1"/>
  <c r="AI22" i="2" s="1"/>
  <c r="BD21" i="2" a="1"/>
  <c r="BD21" i="2" s="1"/>
  <c r="BE21" i="2" s="1"/>
  <c r="AH21" i="2" a="1"/>
  <c r="AH21" i="2" s="1"/>
  <c r="AI21" i="2" s="1"/>
  <c r="BD20" i="2" a="1"/>
  <c r="BD20" i="2" s="1"/>
  <c r="BE20" i="2" s="1"/>
  <c r="AH20" i="2" a="1"/>
  <c r="AH20" i="2" s="1"/>
  <c r="AI20" i="2" s="1"/>
  <c r="BD19" i="2" a="1"/>
  <c r="BD19" i="2" s="1"/>
  <c r="BE19" i="2" s="1"/>
  <c r="AH19" i="2" a="1"/>
  <c r="AH19" i="2" s="1"/>
  <c r="AI19" i="2" s="1"/>
  <c r="BR17" i="2" a="1"/>
  <c r="BR17" i="2" s="1"/>
  <c r="BS17" i="2" s="1"/>
  <c r="AH17" i="2" a="1"/>
  <c r="AH17" i="2" s="1"/>
  <c r="AI17" i="2" s="1"/>
  <c r="BD15" i="2" a="1"/>
  <c r="BD15" i="2" s="1"/>
  <c r="BE15" i="2" s="1"/>
  <c r="AH15" i="2" a="1"/>
  <c r="AH15" i="2" s="1"/>
  <c r="AI15" i="2" s="1"/>
  <c r="BD13" i="2" a="1"/>
  <c r="BD13" i="2" s="1"/>
  <c r="BE13" i="2" s="1"/>
  <c r="AH13" i="2" a="1"/>
  <c r="AH13" i="2" s="1"/>
  <c r="AI13" i="2" s="1"/>
  <c r="BD11" i="2" a="1"/>
  <c r="BD11" i="2" s="1"/>
  <c r="BE11" i="2" s="1"/>
  <c r="AH11" i="2" a="1"/>
  <c r="AH11" i="2" s="1"/>
  <c r="AI11" i="2" s="1"/>
  <c r="BD9" i="2" a="1"/>
  <c r="BD9" i="2" s="1"/>
  <c r="BE9" i="2" s="1"/>
  <c r="AH9" i="2" a="1"/>
  <c r="AH9" i="2" s="1"/>
  <c r="AI9" i="2" s="1"/>
  <c r="BD7" i="2" a="1"/>
  <c r="BD7" i="2" s="1"/>
  <c r="BE7" i="2" s="1"/>
  <c r="AH7" i="2" a="1"/>
  <c r="AH7" i="2" s="1"/>
  <c r="AI7" i="2" s="1"/>
  <c r="BD5" i="2" a="1"/>
  <c r="BD5" i="2" s="1"/>
  <c r="BE5" i="2" s="1"/>
  <c r="AH5" i="2" a="1"/>
  <c r="AH5" i="2" s="1"/>
  <c r="AI5" i="2" s="1"/>
  <c r="BD3" i="2" a="1"/>
  <c r="BD3" i="2" s="1"/>
  <c r="BE3" i="2" s="1"/>
  <c r="AH3" i="2" a="1"/>
  <c r="AH3" i="2" s="1"/>
  <c r="AI3" i="2" s="1"/>
  <c r="AH25" i="2" a="1"/>
  <c r="AH25" i="2" s="1"/>
  <c r="AI25" i="2" s="1"/>
  <c r="AH27" i="2" a="1"/>
  <c r="AH27" i="2" s="1"/>
  <c r="AI27" i="2" s="1"/>
  <c r="AH29" i="2" a="1"/>
  <c r="AH29" i="2" s="1"/>
  <c r="AI29" i="2" s="1"/>
  <c r="AH31" i="2" a="1"/>
  <c r="AH31" i="2" s="1"/>
  <c r="AI31" i="2" s="1"/>
  <c r="AH43" i="2" a="1"/>
  <c r="AH43" i="2" s="1"/>
  <c r="AI43" i="2" s="1"/>
  <c r="AH45" i="2" a="1"/>
  <c r="AH45" i="2" s="1"/>
  <c r="AI45" i="2" s="1"/>
  <c r="AH34" i="2" a="1"/>
  <c r="AH34" i="2" s="1"/>
  <c r="AI34" i="2" s="1"/>
  <c r="AH36" i="2" a="1"/>
  <c r="AH36" i="2" s="1"/>
  <c r="AI36" i="2" s="1"/>
  <c r="AH38" i="2" a="1"/>
  <c r="AH38" i="2" s="1"/>
  <c r="AI38" i="2" s="1"/>
  <c r="AH40" i="2" a="1"/>
  <c r="AH40" i="2" s="1"/>
  <c r="AI40" i="2" s="1"/>
  <c r="AH44" i="2" a="1"/>
  <c r="AH44" i="2" s="1"/>
  <c r="AI44" i="2" s="1"/>
  <c r="AH48" i="2" a="1"/>
  <c r="AH48" i="2" s="1"/>
  <c r="AI48" i="2" s="1"/>
  <c r="AH62" i="2" a="1"/>
  <c r="AH62" i="2" s="1"/>
  <c r="AI62" i="2" s="1"/>
  <c r="AH66" i="2" a="1"/>
  <c r="AH66" i="2" s="1"/>
  <c r="AI66" i="2" s="1"/>
  <c r="AH74" i="2" a="1"/>
  <c r="AH74" i="2" s="1"/>
  <c r="AI74" i="2" s="1"/>
  <c r="AH78" i="2" a="1"/>
  <c r="AH78" i="2" s="1"/>
  <c r="AI78" i="2" s="1"/>
  <c r="AH82" i="2" a="1"/>
  <c r="AH82" i="2" s="1"/>
  <c r="AI82" i="2" s="1"/>
  <c r="AH90" i="2" a="1"/>
  <c r="AH90" i="2" s="1"/>
  <c r="AI90" i="2" s="1"/>
  <c r="AH94" i="2" a="1"/>
  <c r="AH94" i="2" s="1"/>
  <c r="AI94" i="2" s="1"/>
  <c r="AH98" i="2" a="1"/>
  <c r="AH98" i="2" s="1"/>
  <c r="AI98" i="2" s="1"/>
  <c r="AH106" i="2" a="1"/>
  <c r="AH106" i="2" s="1"/>
  <c r="AI106" i="2" s="1"/>
  <c r="AH110" i="2" a="1"/>
  <c r="AH110" i="2" s="1"/>
  <c r="AI110" i="2" s="1"/>
  <c r="AH114" i="2" a="1"/>
  <c r="AH114" i="2" s="1"/>
  <c r="AI114" i="2" s="1"/>
  <c r="AH122" i="2" a="1"/>
  <c r="AH122" i="2" s="1"/>
  <c r="AI122" i="2" s="1"/>
  <c r="AH129" i="2" a="1"/>
  <c r="AH129" i="2" s="1"/>
  <c r="AI129" i="2" s="1"/>
  <c r="AH47" i="2" a="1"/>
  <c r="AH47" i="2" s="1"/>
  <c r="AI47" i="2" s="1"/>
  <c r="AH50" i="2" a="1"/>
  <c r="AH50" i="2" s="1"/>
  <c r="AI50" i="2" s="1"/>
  <c r="AH52" i="2" a="1"/>
  <c r="AH52" i="2" s="1"/>
  <c r="AI52" i="2" s="1"/>
  <c r="AH54" i="2" a="1"/>
  <c r="AH54" i="2" s="1"/>
  <c r="AI54" i="2" s="1"/>
  <c r="AH56" i="2" a="1"/>
  <c r="AH56" i="2" s="1"/>
  <c r="AI56" i="2" s="1"/>
  <c r="AH58" i="2" a="1"/>
  <c r="AH58" i="2" s="1"/>
  <c r="AI58" i="2" s="1"/>
  <c r="AH61" i="2" a="1"/>
  <c r="AH61" i="2" s="1"/>
  <c r="AI61" i="2" s="1"/>
  <c r="AH65" i="2" a="1"/>
  <c r="AH65" i="2" s="1"/>
  <c r="AI65" i="2" s="1"/>
  <c r="AH69" i="2" a="1"/>
  <c r="AH69" i="2" s="1"/>
  <c r="AI69" i="2" s="1"/>
  <c r="AH77" i="2" a="1"/>
  <c r="AH77" i="2" s="1"/>
  <c r="AI77" i="2" s="1"/>
  <c r="AH81" i="2" a="1"/>
  <c r="AH81" i="2" s="1"/>
  <c r="AI81" i="2" s="1"/>
  <c r="AH85" i="2" a="1"/>
  <c r="AH85" i="2" s="1"/>
  <c r="AI85" i="2" s="1"/>
  <c r="AH93" i="2" a="1"/>
  <c r="AH93" i="2" s="1"/>
  <c r="AI93" i="2" s="1"/>
  <c r="AH97" i="2" a="1"/>
  <c r="AH97" i="2" s="1"/>
  <c r="AI97" i="2" s="1"/>
  <c r="AH101" i="2" a="1"/>
  <c r="AH101" i="2" s="1"/>
  <c r="AI101" i="2" s="1"/>
  <c r="AH109" i="2" a="1"/>
  <c r="AH109" i="2" s="1"/>
  <c r="AI109" i="2" s="1"/>
  <c r="AH113" i="2" a="1"/>
  <c r="AH113" i="2" s="1"/>
  <c r="AI113" i="2" s="1"/>
  <c r="AH117" i="2" a="1"/>
  <c r="AH117" i="2" s="1"/>
  <c r="AI117" i="2" s="1"/>
  <c r="AH135" i="2" a="1"/>
  <c r="AH135" i="2" s="1"/>
  <c r="AI135" i="2" s="1"/>
  <c r="AH138" i="2" a="1"/>
  <c r="AH138" i="2" s="1"/>
  <c r="AI138" i="2" s="1"/>
  <c r="AH154" i="2" a="1"/>
  <c r="AH154" i="2" s="1"/>
  <c r="AI154" i="2" s="1"/>
  <c r="AH170" i="2" a="1"/>
  <c r="AH170" i="2" s="1"/>
  <c r="AI170" i="2" s="1"/>
  <c r="AH210" i="2" a="1"/>
  <c r="AH210" i="2" s="1"/>
  <c r="AI210" i="2" s="1"/>
  <c r="AH149" i="2" a="1"/>
  <c r="AH149" i="2" s="1"/>
  <c r="AI149" i="2" s="1"/>
  <c r="AH165" i="2" a="1"/>
  <c r="AH165" i="2" s="1"/>
  <c r="AI165" i="2" s="1"/>
  <c r="AH185" i="2" a="1"/>
  <c r="AH185" i="2" s="1"/>
  <c r="AI185" i="2" s="1"/>
  <c r="AH228" i="2" a="1"/>
  <c r="AH228" i="2" s="1"/>
  <c r="AI228" i="2" s="1"/>
  <c r="BR22" i="2" a="1"/>
  <c r="BR22" i="2" s="1"/>
  <c r="BS22" i="2" s="1"/>
  <c r="AP22" i="2" a="1"/>
  <c r="AP22" i="2" s="1"/>
  <c r="AQ22" i="2" s="1"/>
  <c r="AH213" i="2" l="1" a="1"/>
  <c r="AH213" i="2" s="1"/>
  <c r="AI213" i="2" s="1"/>
  <c r="AH173" i="2" a="1"/>
  <c r="AH173" i="2" s="1"/>
  <c r="AI173" i="2" s="1"/>
  <c r="AH157" i="2" a="1"/>
  <c r="AH157" i="2" s="1"/>
  <c r="AI157" i="2" s="1"/>
  <c r="AH141" i="2" a="1"/>
  <c r="AH141" i="2" s="1"/>
  <c r="AI141" i="2" s="1"/>
  <c r="AH190" i="2" a="1"/>
  <c r="AH190" i="2" s="1"/>
  <c r="AI190" i="2" s="1"/>
  <c r="AH162" i="2" a="1"/>
  <c r="AH162" i="2" s="1"/>
  <c r="AI162" i="2" s="1"/>
  <c r="AH146" i="2" a="1"/>
  <c r="AH146" i="2" s="1"/>
  <c r="AI146" i="2" s="1"/>
  <c r="AH130" i="2" a="1"/>
  <c r="AH130" i="2" s="1"/>
  <c r="AI130" i="2" s="1"/>
  <c r="AH121" i="2" a="1"/>
  <c r="AH121" i="2" s="1"/>
  <c r="AI121" i="2" s="1"/>
  <c r="AH105" i="2" a="1"/>
  <c r="AH105" i="2" s="1"/>
  <c r="AI105" i="2" s="1"/>
  <c r="AH89" i="2" a="1"/>
  <c r="AH89" i="2" s="1"/>
  <c r="AI89" i="2" s="1"/>
  <c r="AH73" i="2" a="1"/>
  <c r="AH73" i="2" s="1"/>
  <c r="AI73" i="2" s="1"/>
  <c r="AH118" i="2" a="1"/>
  <c r="AH118" i="2" s="1"/>
  <c r="AI118" i="2" s="1"/>
  <c r="AH102" i="2" a="1"/>
  <c r="AH102" i="2" s="1"/>
  <c r="AI102" i="2" s="1"/>
  <c r="AH86" i="2" a="1"/>
  <c r="AH86" i="2" s="1"/>
  <c r="AI86" i="2" s="1"/>
  <c r="AH70" i="2" a="1"/>
  <c r="AH70" i="2" s="1"/>
  <c r="AI70" i="2" s="1"/>
  <c r="AH159" i="2" a="1"/>
  <c r="AH159" i="2" s="1"/>
  <c r="AI159" i="2" s="1"/>
  <c r="AH139" i="2" a="1"/>
  <c r="AH139" i="2" s="1"/>
  <c r="AI139" i="2" s="1"/>
  <c r="AH184" i="2" a="1"/>
  <c r="AH184" i="2" s="1"/>
  <c r="AI184" i="2" s="1"/>
  <c r="AH136" i="2" a="1"/>
  <c r="AH136" i="2" s="1"/>
  <c r="AI136" i="2" s="1"/>
  <c r="AH131" i="2" a="1"/>
  <c r="AH131" i="2" s="1"/>
  <c r="AI131" i="2" s="1"/>
  <c r="AH111" i="2" a="1"/>
  <c r="AH111" i="2" s="1"/>
  <c r="AI111" i="2" s="1"/>
  <c r="AH95" i="2" a="1"/>
  <c r="AH95" i="2" s="1"/>
  <c r="AI95" i="2" s="1"/>
  <c r="AH79" i="2" a="1"/>
  <c r="AH79" i="2" s="1"/>
  <c r="AI79" i="2" s="1"/>
  <c r="AH125" i="2" a="1"/>
  <c r="AH125" i="2" s="1"/>
  <c r="AI125" i="2" s="1"/>
  <c r="AH108" i="2" a="1"/>
  <c r="AH108" i="2" s="1"/>
  <c r="AI108" i="2" s="1"/>
  <c r="AH92" i="2" a="1"/>
  <c r="AH92" i="2" s="1"/>
  <c r="AI92" i="2" s="1"/>
  <c r="AH229" i="2" a="1"/>
  <c r="AH229" i="2" s="1"/>
  <c r="AI229" i="2" s="1"/>
  <c r="AH181" i="2" a="1"/>
  <c r="AH181" i="2" s="1"/>
  <c r="AI181" i="2" s="1"/>
  <c r="AH161" i="2" a="1"/>
  <c r="AH161" i="2" s="1"/>
  <c r="AI161" i="2" s="1"/>
  <c r="AH145" i="2" a="1"/>
  <c r="AH145" i="2" s="1"/>
  <c r="AI145" i="2" s="1"/>
  <c r="AH194" i="2" a="1"/>
  <c r="AH194" i="2" s="1"/>
  <c r="AI194" i="2" s="1"/>
  <c r="AH166" i="2" a="1"/>
  <c r="AH166" i="2" s="1"/>
  <c r="AI166" i="2" s="1"/>
  <c r="AH150" i="2" a="1"/>
  <c r="AH150" i="2" s="1"/>
  <c r="AI150" i="2" s="1"/>
  <c r="AH134" i="2" a="1"/>
  <c r="AH134" i="2" s="1"/>
  <c r="AI134" i="2" s="1"/>
  <c r="AH127" i="2" a="1"/>
  <c r="AH127" i="2" s="1"/>
  <c r="AI127" i="2" s="1"/>
  <c r="AH207" i="2" a="1"/>
  <c r="AH207" i="2" s="1"/>
  <c r="AI207" i="2" s="1"/>
  <c r="AH167" i="2" a="1"/>
  <c r="AH167" i="2" s="1"/>
  <c r="AI167" i="2" s="1"/>
  <c r="AH143" i="2" a="1"/>
  <c r="AH143" i="2" s="1"/>
  <c r="AI143" i="2" s="1"/>
  <c r="AH160" i="2" a="1"/>
  <c r="AH160" i="2" s="1"/>
  <c r="AI160" i="2" s="1"/>
  <c r="AH140" i="2" a="1"/>
  <c r="AH140" i="2" s="1"/>
  <c r="AI140" i="2" s="1"/>
  <c r="AH124" i="2" a="1"/>
  <c r="AH124" i="2" s="1"/>
  <c r="AI124" i="2" s="1"/>
  <c r="AH133" i="2" a="1"/>
  <c r="AH133" i="2" s="1"/>
  <c r="AI133" i="2" s="1"/>
  <c r="AH197" i="2" a="1"/>
  <c r="AH197" i="2" s="1"/>
  <c r="AI197" i="2" s="1"/>
  <c r="AH169" i="2" a="1"/>
  <c r="AH169" i="2" s="1"/>
  <c r="AI169" i="2" s="1"/>
  <c r="AH153" i="2" a="1"/>
  <c r="AH153" i="2" s="1"/>
  <c r="AI153" i="2" s="1"/>
  <c r="AH137" i="2" a="1"/>
  <c r="AH137" i="2" s="1"/>
  <c r="AI137" i="2" s="1"/>
  <c r="AH178" i="2" a="1"/>
  <c r="AH178" i="2" s="1"/>
  <c r="AI178" i="2" s="1"/>
  <c r="AH158" i="2" a="1"/>
  <c r="AH158" i="2" s="1"/>
  <c r="AI158" i="2" s="1"/>
  <c r="AH142" i="2" a="1"/>
  <c r="AH142" i="2" s="1"/>
  <c r="AI142" i="2" s="1"/>
  <c r="AH126" i="2" a="1"/>
  <c r="AH126" i="2" s="1"/>
  <c r="AI126" i="2" s="1"/>
  <c r="AH179" i="2" a="1"/>
  <c r="AH179" i="2" s="1"/>
  <c r="AI179" i="2" s="1"/>
  <c r="AH151" i="2" a="1"/>
  <c r="AH151" i="2" s="1"/>
  <c r="AI151" i="2" s="1"/>
  <c r="AH216" i="2" a="1"/>
  <c r="AH216" i="2" s="1"/>
  <c r="AI216" i="2" s="1"/>
  <c r="AH176" i="2" a="1"/>
  <c r="AH176" i="2" s="1"/>
  <c r="AI176" i="2" s="1"/>
  <c r="AH152" i="2" a="1"/>
  <c r="AH152" i="2" s="1"/>
  <c r="AI152" i="2" s="1"/>
  <c r="AH172" i="2" a="1"/>
  <c r="AH172" i="2" s="1"/>
  <c r="AI172" i="2" s="1"/>
  <c r="AH201" i="2" a="1"/>
  <c r="AH201" i="2" s="1"/>
  <c r="AI201" i="2" s="1"/>
  <c r="AH177" i="2" a="1"/>
  <c r="AH177" i="2" s="1"/>
  <c r="AI177" i="2" s="1"/>
  <c r="AH206" i="2" a="1"/>
  <c r="AH206" i="2" s="1"/>
  <c r="AI206" i="2" s="1"/>
  <c r="AH174" i="2" a="1"/>
  <c r="AH174" i="2" s="1"/>
  <c r="AI174" i="2" s="1"/>
  <c r="AH191" i="2" a="1"/>
  <c r="AH191" i="2" s="1"/>
  <c r="AI191" i="2" s="1"/>
  <c r="AH163" i="2" a="1"/>
  <c r="AH163" i="2" s="1"/>
  <c r="AI163" i="2" s="1"/>
  <c r="AH200" i="2" a="1"/>
  <c r="AH200" i="2" s="1"/>
  <c r="AI200" i="2" s="1"/>
  <c r="AH148" i="2" a="1"/>
  <c r="AH148" i="2" s="1"/>
  <c r="AI148" i="2" s="1"/>
  <c r="AH223" i="2" a="1"/>
  <c r="AH223" i="2" s="1"/>
  <c r="AI223" i="2" s="1"/>
  <c r="AH220" i="2" a="1"/>
  <c r="AH220" i="2" s="1"/>
  <c r="AI220" i="2" s="1"/>
  <c r="AH208" i="2" a="1"/>
  <c r="AH208" i="2" s="1"/>
  <c r="AI208" i="2" s="1"/>
  <c r="AH222" i="2" a="1"/>
  <c r="AH222" i="2" s="1"/>
  <c r="AI222" i="2" s="1"/>
  <c r="AH232" i="2" a="1"/>
  <c r="AH232" i="2" s="1"/>
  <c r="AI232" i="2" s="1"/>
  <c r="AH217" i="2" a="1"/>
  <c r="AH217" i="2" s="1"/>
  <c r="AI217" i="2" s="1"/>
  <c r="AH227" i="2" a="1"/>
  <c r="AH227" i="2" s="1"/>
  <c r="AI227" i="2" s="1"/>
  <c r="AH211" i="2" a="1"/>
  <c r="AH211" i="2" s="1"/>
  <c r="AI211" i="2" s="1"/>
  <c r="AH236" i="2" a="1"/>
  <c r="AH236" i="2" s="1"/>
  <c r="AI236" i="2" s="1"/>
  <c r="AH237" i="2" a="1"/>
  <c r="AH237" i="2" s="1"/>
  <c r="AI237" i="2" s="1"/>
  <c r="AH205" i="2" a="1"/>
  <c r="AH205" i="2" s="1"/>
  <c r="AI205" i="2" s="1"/>
  <c r="AH198" i="2" a="1"/>
  <c r="AH198" i="2" s="1"/>
  <c r="AI198" i="2" s="1"/>
  <c r="AH230" i="2" a="1"/>
  <c r="AH230" i="2" s="1"/>
  <c r="AI230" i="2" s="1"/>
  <c r="AH215" i="2" a="1"/>
  <c r="AH215" i="2" s="1"/>
  <c r="AI215" i="2" s="1"/>
  <c r="AH199" i="2" a="1"/>
  <c r="AH199" i="2" s="1"/>
  <c r="AI199" i="2" s="1"/>
  <c r="AH224" i="2" a="1"/>
  <c r="AH224" i="2" s="1"/>
  <c r="AI224" i="2" s="1"/>
  <c r="AH192" i="2" a="1"/>
  <c r="AH192" i="2" s="1"/>
  <c r="AI192" i="2" s="1"/>
  <c r="AH260" i="2" a="1"/>
  <c r="AH260" i="2" s="1"/>
  <c r="AI260" i="2" s="1"/>
  <c r="AH261" i="2" a="1"/>
  <c r="AH261" i="2" s="1"/>
  <c r="AI261" i="2" s="1"/>
  <c r="AH225" i="2" a="1"/>
  <c r="AH225" i="2" s="1"/>
  <c r="AI225" i="2" s="1"/>
  <c r="AH209" i="2" a="1"/>
  <c r="AH209" i="2" s="1"/>
  <c r="AI209" i="2" s="1"/>
  <c r="AH193" i="2" a="1"/>
  <c r="AH193" i="2" s="1"/>
  <c r="AI193" i="2" s="1"/>
  <c r="AH218" i="2" a="1"/>
  <c r="AH218" i="2" s="1"/>
  <c r="AI218" i="2" s="1"/>
  <c r="AH202" i="2" a="1"/>
  <c r="AH202" i="2" s="1"/>
  <c r="AI202" i="2" s="1"/>
  <c r="AH186" i="2" a="1"/>
  <c r="AH186" i="2" s="1"/>
  <c r="AI186" i="2" s="1"/>
  <c r="AH234" i="2" a="1"/>
  <c r="AH234" i="2" s="1"/>
  <c r="AI234" i="2" s="1"/>
  <c r="AH235" i="2" a="1"/>
  <c r="AH235" i="2" s="1"/>
  <c r="AI235" i="2" s="1"/>
  <c r="AH219" i="2" a="1"/>
  <c r="AH219" i="2" s="1"/>
  <c r="AI219" i="2" s="1"/>
  <c r="AH203" i="2" a="1"/>
  <c r="AH203" i="2" s="1"/>
  <c r="AI203" i="2" s="1"/>
  <c r="AH187" i="2" a="1"/>
  <c r="AH187" i="2" s="1"/>
  <c r="AI187" i="2" s="1"/>
  <c r="AH171" i="2" a="1"/>
  <c r="AH171" i="2" s="1"/>
  <c r="AI171" i="2" s="1"/>
  <c r="AH155" i="2" a="1"/>
  <c r="AH155" i="2" s="1"/>
  <c r="AI155" i="2" s="1"/>
  <c r="AH212" i="2" a="1"/>
  <c r="AH212" i="2" s="1"/>
  <c r="AI212" i="2" s="1"/>
  <c r="AH196" i="2" a="1"/>
  <c r="AH196" i="2" s="1"/>
  <c r="AI196" i="2" s="1"/>
  <c r="AH180" i="2" a="1"/>
  <c r="AH180" i="2" s="1"/>
  <c r="AI180" i="2" s="1"/>
  <c r="AH164" i="2" a="1"/>
  <c r="AH164" i="2" s="1"/>
  <c r="AI164" i="2" s="1"/>
  <c r="AH233" i="2" a="1"/>
  <c r="AH233" i="2" s="1"/>
  <c r="AI233" i="2" s="1"/>
  <c r="AH226" i="2" a="1"/>
  <c r="AH226" i="2" s="1"/>
  <c r="AI226" i="2" s="1"/>
  <c r="AH302" i="2" a="1"/>
  <c r="AH302" i="2" s="1"/>
  <c r="AI302" i="2" s="1"/>
  <c r="AH266" i="2" a="1"/>
  <c r="AH266" i="2" s="1"/>
  <c r="AI266" i="2" s="1"/>
  <c r="AH221" i="2" a="1"/>
  <c r="AH221" i="2" s="1"/>
  <c r="AI221" i="2" s="1"/>
  <c r="AH189" i="2" a="1"/>
  <c r="AH189" i="2" s="1"/>
  <c r="AI189" i="2" s="1"/>
  <c r="AH214" i="2" a="1"/>
  <c r="AH214" i="2" s="1"/>
  <c r="AI214" i="2" s="1"/>
  <c r="AH182" i="2" a="1"/>
  <c r="AH182" i="2" s="1"/>
  <c r="AI182" i="2" s="1"/>
  <c r="AH231" i="2" a="1"/>
  <c r="AH231" i="2" s="1"/>
  <c r="AI231" i="2" s="1"/>
  <c r="AH183" i="2" a="1"/>
  <c r="AH183" i="2" s="1"/>
  <c r="AI183" i="2" s="1"/>
  <c r="AH256" i="2" a="1"/>
  <c r="AH256" i="2" s="1"/>
  <c r="AI256" i="2" s="1"/>
  <c r="AH249" i="2" a="1"/>
  <c r="AH249" i="2" s="1"/>
  <c r="AI249" i="2" s="1"/>
  <c r="AH240" i="2" a="1"/>
  <c r="AH240" i="2" s="1"/>
  <c r="AI240" i="2" s="1"/>
  <c r="AH250" i="2" a="1"/>
  <c r="AH250" i="2" s="1"/>
  <c r="AI250" i="2" s="1"/>
  <c r="AH255" i="2" a="1"/>
  <c r="AH255" i="2" s="1"/>
  <c r="AI255" i="2" s="1"/>
  <c r="AH265" i="2" a="1"/>
  <c r="AH265" i="2" s="1"/>
  <c r="AI265" i="2" s="1"/>
  <c r="AH244" i="2" a="1"/>
  <c r="AH244" i="2" s="1"/>
  <c r="AI244" i="2" s="1"/>
  <c r="AH245" i="2" a="1"/>
  <c r="AH245" i="2" s="1"/>
  <c r="AI245" i="2" s="1"/>
  <c r="AH278" i="2" a="1"/>
  <c r="AH278" i="2" s="1"/>
  <c r="AI278" i="2" s="1"/>
  <c r="AH281" i="2" a="1"/>
  <c r="AH281" i="2" s="1"/>
  <c r="AI281" i="2" s="1"/>
  <c r="AH251" i="2" a="1"/>
  <c r="AH251" i="2" s="1"/>
  <c r="AI251" i="2" s="1"/>
  <c r="AH310" i="2" a="1"/>
  <c r="AH310" i="2" s="1"/>
  <c r="AI310" i="2" s="1"/>
  <c r="AH318" i="2" a="1"/>
  <c r="AH318" i="2" s="1"/>
  <c r="AI318" i="2" s="1"/>
  <c r="AW2" i="2" a="1"/>
  <c r="AW2" i="2" s="1"/>
  <c r="AX2" i="2" s="1"/>
  <c r="BY1" i="2" a="1"/>
  <c r="BY1" i="2" s="1"/>
  <c r="F13" i="3"/>
  <c r="BD52" i="2" a="1"/>
  <c r="BD52" i="2" s="1"/>
  <c r="BE52" i="2" s="1"/>
  <c r="BY48" i="2" a="1"/>
  <c r="BY48" i="2" s="1"/>
  <c r="BZ48" i="2" s="1"/>
  <c r="BD57" i="2" a="1"/>
  <c r="BD57" i="2" s="1"/>
  <c r="BE57" i="2" s="1"/>
  <c r="BD24" i="2" a="1"/>
  <c r="BD24" i="2" s="1"/>
  <c r="BE24" i="2" s="1"/>
  <c r="BY3" i="2" a="1"/>
  <c r="BY3" i="2" s="1"/>
  <c r="BD2" i="2" a="1"/>
  <c r="BD2" i="2" s="1"/>
  <c r="BE2" i="2" s="1"/>
  <c r="AH304" i="2" a="1"/>
  <c r="AH304" i="2" s="1"/>
  <c r="AI304" i="2" s="1"/>
  <c r="AH272" i="2" a="1"/>
  <c r="AH272" i="2" s="1"/>
  <c r="AI272" i="2" s="1"/>
  <c r="AH309" i="2" a="1"/>
  <c r="AH309" i="2" s="1"/>
  <c r="AI309" i="2" s="1"/>
  <c r="AH277" i="2" a="1"/>
  <c r="AH277" i="2" s="1"/>
  <c r="AI277" i="2" s="1"/>
  <c r="AH298" i="2" a="1"/>
  <c r="AH298" i="2" s="1"/>
  <c r="AI298" i="2" s="1"/>
  <c r="BD50" i="2" a="1"/>
  <c r="BD50" i="2" s="1"/>
  <c r="BE50" i="2" s="1"/>
  <c r="BY50" i="2" a="1"/>
  <c r="BY50" i="2" s="1"/>
  <c r="BZ50" i="2" s="1"/>
  <c r="BD51" i="2" a="1"/>
  <c r="BD51" i="2" s="1"/>
  <c r="BE51" i="2" s="1"/>
  <c r="BY52" i="2" a="1"/>
  <c r="BY52" i="2" s="1"/>
  <c r="BZ52" i="2" s="1"/>
  <c r="BY33" i="2" a="1"/>
  <c r="BY33" i="2" s="1"/>
  <c r="BZ33" i="2" s="1"/>
  <c r="AW35" i="2" a="1"/>
  <c r="AW35" i="2" s="1"/>
  <c r="AX35" i="2" s="1"/>
  <c r="BD55" i="2" a="1"/>
  <c r="BD55" i="2" s="1"/>
  <c r="BE55" i="2" s="1"/>
  <c r="BD56" i="2" a="1"/>
  <c r="BD56" i="2" s="1"/>
  <c r="BE56" i="2" s="1"/>
  <c r="BZ8" i="2"/>
  <c r="G22" i="3" s="1"/>
  <c r="F22" i="3"/>
  <c r="BZ10" i="2"/>
  <c r="G24" i="3" s="1"/>
  <c r="F24" i="3"/>
  <c r="BZ5" i="2"/>
  <c r="G19" i="3" s="1"/>
  <c r="F19" i="3"/>
  <c r="BZ7" i="2"/>
  <c r="G21" i="3" s="1"/>
  <c r="F21" i="3"/>
  <c r="AH1" i="2" a="1"/>
  <c r="AH1" i="2" s="1"/>
  <c r="AI1" i="2" s="1"/>
  <c r="F10" i="3"/>
  <c r="AH320" i="2" a="1"/>
  <c r="AH320" i="2" s="1"/>
  <c r="AI320" i="2" s="1"/>
  <c r="AH288" i="2" a="1"/>
  <c r="AH288" i="2" s="1"/>
  <c r="AI288" i="2" s="1"/>
  <c r="AH325" i="2" a="1"/>
  <c r="AH325" i="2" s="1"/>
  <c r="AI325" i="2" s="1"/>
  <c r="AH293" i="2" a="1"/>
  <c r="AH293" i="2" s="1"/>
  <c r="AI293" i="2" s="1"/>
  <c r="AH314" i="2" a="1"/>
  <c r="AH314" i="2" s="1"/>
  <c r="AI314" i="2" s="1"/>
  <c r="AH282" i="2" a="1"/>
  <c r="AH282" i="2" s="1"/>
  <c r="AI282" i="2" s="1"/>
  <c r="AH319" i="2" a="1"/>
  <c r="AH319" i="2" s="1"/>
  <c r="AI319" i="2" s="1"/>
  <c r="AH303" i="2" a="1"/>
  <c r="AH303" i="2" s="1"/>
  <c r="AI303" i="2" s="1"/>
  <c r="AH287" i="2" a="1"/>
  <c r="AH287" i="2" s="1"/>
  <c r="AI287" i="2" s="1"/>
  <c r="AH271" i="2" a="1"/>
  <c r="AH271" i="2" s="1"/>
  <c r="AI271" i="2" s="1"/>
  <c r="AH324" i="2" a="1"/>
  <c r="AH324" i="2" s="1"/>
  <c r="AI324" i="2" s="1"/>
  <c r="AH292" i="2" a="1"/>
  <c r="AH292" i="2" s="1"/>
  <c r="AI292" i="2" s="1"/>
  <c r="AH297" i="2" a="1"/>
  <c r="AH297" i="2" s="1"/>
  <c r="AI297" i="2" s="1"/>
  <c r="AH286" i="2" a="1"/>
  <c r="AH286" i="2" s="1"/>
  <c r="AI286" i="2" s="1"/>
  <c r="AH270" i="2" a="1"/>
  <c r="AH270" i="2" s="1"/>
  <c r="AI270" i="2" s="1"/>
  <c r="AH254" i="2" a="1"/>
  <c r="AH254" i="2" s="1"/>
  <c r="AI254" i="2" s="1"/>
  <c r="AH238" i="2" a="1"/>
  <c r="AH238" i="2" s="1"/>
  <c r="AI238" i="2" s="1"/>
  <c r="AH323" i="2" a="1"/>
  <c r="AH323" i="2" s="1"/>
  <c r="AI323" i="2" s="1"/>
  <c r="AH307" i="2" a="1"/>
  <c r="AH307" i="2" s="1"/>
  <c r="AI307" i="2" s="1"/>
  <c r="AH291" i="2" a="1"/>
  <c r="AH291" i="2" s="1"/>
  <c r="AI291" i="2" s="1"/>
  <c r="AH275" i="2" a="1"/>
  <c r="AH275" i="2" s="1"/>
  <c r="AI275" i="2" s="1"/>
  <c r="AH259" i="2" a="1"/>
  <c r="AH259" i="2" s="1"/>
  <c r="AI259" i="2" s="1"/>
  <c r="AH243" i="2" a="1"/>
  <c r="AH243" i="2" s="1"/>
  <c r="AI243" i="2" s="1"/>
  <c r="AH312" i="2" a="1"/>
  <c r="AH312" i="2" s="1"/>
  <c r="AI312" i="2" s="1"/>
  <c r="AH296" i="2" a="1"/>
  <c r="AH296" i="2" s="1"/>
  <c r="AI296" i="2" s="1"/>
  <c r="AH280" i="2" a="1"/>
  <c r="AH280" i="2" s="1"/>
  <c r="AI280" i="2" s="1"/>
  <c r="AH264" i="2" a="1"/>
  <c r="AH264" i="2" s="1"/>
  <c r="AI264" i="2" s="1"/>
  <c r="AH248" i="2" a="1"/>
  <c r="AH248" i="2" s="1"/>
  <c r="AI248" i="2" s="1"/>
  <c r="AH317" i="2" a="1"/>
  <c r="AH317" i="2" s="1"/>
  <c r="AI317" i="2" s="1"/>
  <c r="AH301" i="2" a="1"/>
  <c r="AH301" i="2" s="1"/>
  <c r="AI301" i="2" s="1"/>
  <c r="AH285" i="2" a="1"/>
  <c r="AH285" i="2" s="1"/>
  <c r="AI285" i="2" s="1"/>
  <c r="AH269" i="2" a="1"/>
  <c r="AH269" i="2" s="1"/>
  <c r="AI269" i="2" s="1"/>
  <c r="AH253" i="2" a="1"/>
  <c r="AH253" i="2" s="1"/>
  <c r="AI253" i="2" s="1"/>
  <c r="AH322" i="2" a="1"/>
  <c r="AH322" i="2" s="1"/>
  <c r="AI322" i="2" s="1"/>
  <c r="AH306" i="2" a="1"/>
  <c r="AH306" i="2" s="1"/>
  <c r="AI306" i="2" s="1"/>
  <c r="AH290" i="2" a="1"/>
  <c r="AH290" i="2" s="1"/>
  <c r="AI290" i="2" s="1"/>
  <c r="AH274" i="2" a="1"/>
  <c r="AH274" i="2" s="1"/>
  <c r="AI274" i="2" s="1"/>
  <c r="AH258" i="2" a="1"/>
  <c r="AH258" i="2" s="1"/>
  <c r="AI258" i="2" s="1"/>
  <c r="AH242" i="2" a="1"/>
  <c r="AH242" i="2" s="1"/>
  <c r="AI242" i="2" s="1"/>
  <c r="AH311" i="2" a="1"/>
  <c r="AH311" i="2" s="1"/>
  <c r="AI311" i="2" s="1"/>
  <c r="AH295" i="2" a="1"/>
  <c r="AH295" i="2" s="1"/>
  <c r="AI295" i="2" s="1"/>
  <c r="AH279" i="2" a="1"/>
  <c r="AH279" i="2" s="1"/>
  <c r="AI279" i="2" s="1"/>
  <c r="AH263" i="2" a="1"/>
  <c r="AH263" i="2" s="1"/>
  <c r="AI263" i="2" s="1"/>
  <c r="AH247" i="2" a="1"/>
  <c r="AH247" i="2" s="1"/>
  <c r="AI247" i="2" s="1"/>
  <c r="BD54" i="2" a="1"/>
  <c r="BD54" i="2" s="1"/>
  <c r="BE54" i="2" s="1"/>
  <c r="BK48" i="2" a="1"/>
  <c r="BK48" i="2" s="1"/>
  <c r="BL48" i="2" s="1"/>
  <c r="BY54" i="2" a="1"/>
  <c r="BY54" i="2" s="1"/>
  <c r="BZ54" i="2" s="1"/>
  <c r="BY55" i="2" a="1"/>
  <c r="BY55" i="2" s="1"/>
  <c r="BZ55" i="2" s="1"/>
  <c r="BK2" i="2" a="1"/>
  <c r="BK2" i="2" s="1"/>
  <c r="BL2" i="2" s="1"/>
  <c r="BD26" i="2" a="1"/>
  <c r="BD26" i="2" s="1"/>
  <c r="BE26" i="2" s="1"/>
  <c r="BY51" i="2" a="1"/>
  <c r="BY51" i="2" s="1"/>
  <c r="BZ51" i="2" s="1"/>
  <c r="AW4" i="2" a="1"/>
  <c r="AW4" i="2" s="1"/>
  <c r="AX4" i="2" s="1"/>
  <c r="BD49" i="2" a="1"/>
  <c r="BD49" i="2" s="1"/>
  <c r="BE49" i="2" s="1"/>
  <c r="BY49" i="2" a="1"/>
  <c r="BY49" i="2" s="1"/>
  <c r="BZ49" i="2" s="1"/>
  <c r="BZ9" i="2"/>
  <c r="G23" i="3" s="1"/>
  <c r="F23" i="3"/>
  <c r="BZ6" i="2"/>
  <c r="G20" i="3" s="1"/>
  <c r="F20" i="3"/>
  <c r="AH308" i="2" a="1"/>
  <c r="AH308" i="2" s="1"/>
  <c r="AI308" i="2" s="1"/>
  <c r="AH276" i="2" a="1"/>
  <c r="AH276" i="2" s="1"/>
  <c r="AI276" i="2" s="1"/>
  <c r="AH313" i="2" a="1"/>
  <c r="AH313" i="2" s="1"/>
  <c r="AI313" i="2" s="1"/>
  <c r="AH316" i="2" a="1"/>
  <c r="AH316" i="2" s="1"/>
  <c r="AI316" i="2" s="1"/>
  <c r="AH300" i="2" a="1"/>
  <c r="AH300" i="2" s="1"/>
  <c r="AI300" i="2" s="1"/>
  <c r="AH284" i="2" a="1"/>
  <c r="AH284" i="2" s="1"/>
  <c r="AI284" i="2" s="1"/>
  <c r="AH268" i="2" a="1"/>
  <c r="AH268" i="2" s="1"/>
  <c r="AI268" i="2" s="1"/>
  <c r="AH252" i="2" a="1"/>
  <c r="AH252" i="2" s="1"/>
  <c r="AI252" i="2" s="1"/>
  <c r="AH321" i="2" a="1"/>
  <c r="AH321" i="2" s="1"/>
  <c r="AI321" i="2" s="1"/>
  <c r="AH305" i="2" a="1"/>
  <c r="AH305" i="2" s="1"/>
  <c r="AI305" i="2" s="1"/>
  <c r="AH289" i="2" a="1"/>
  <c r="AH289" i="2" s="1"/>
  <c r="AI289" i="2" s="1"/>
  <c r="AH273" i="2" a="1"/>
  <c r="AH273" i="2" s="1"/>
  <c r="AI273" i="2" s="1"/>
  <c r="AH257" i="2" a="1"/>
  <c r="AH257" i="2" s="1"/>
  <c r="AI257" i="2" s="1"/>
  <c r="AH241" i="2" a="1"/>
  <c r="AH241" i="2" s="1"/>
  <c r="AI241" i="2" s="1"/>
  <c r="AH326" i="2" a="1"/>
  <c r="AH326" i="2" s="1"/>
  <c r="AI326" i="2" s="1"/>
  <c r="AH294" i="2" a="1"/>
  <c r="AH294" i="2" s="1"/>
  <c r="AI294" i="2" s="1"/>
  <c r="AH262" i="2" a="1"/>
  <c r="AH262" i="2" s="1"/>
  <c r="AI262" i="2" s="1"/>
  <c r="AH246" i="2" a="1"/>
  <c r="AH246" i="2" s="1"/>
  <c r="AI246" i="2" s="1"/>
  <c r="AH315" i="2" a="1"/>
  <c r="AH315" i="2" s="1"/>
  <c r="AI315" i="2" s="1"/>
  <c r="AH299" i="2" a="1"/>
  <c r="AH299" i="2" s="1"/>
  <c r="AI299" i="2" s="1"/>
  <c r="AH283" i="2" a="1"/>
  <c r="AH283" i="2" s="1"/>
  <c r="AI283" i="2" s="1"/>
  <c r="AH267" i="2" a="1"/>
  <c r="AH267" i="2" s="1"/>
  <c r="AI267" i="2" s="1"/>
  <c r="BD58" i="2" a="1"/>
  <c r="BD58" i="2" s="1"/>
  <c r="BE58" i="2" s="1"/>
  <c r="BK33" i="2" a="1"/>
  <c r="BK33" i="2" s="1"/>
  <c r="BL33" i="2" s="1"/>
  <c r="BY4" i="2" a="1"/>
  <c r="BY4" i="2" s="1"/>
  <c r="BY2" i="2" a="1"/>
  <c r="BY2" i="2" s="1"/>
  <c r="BK4" i="2" a="1"/>
  <c r="BK4" i="2" s="1"/>
  <c r="BL4" i="2" s="1"/>
  <c r="BD53" i="2" a="1"/>
  <c r="BD53" i="2" s="1"/>
  <c r="BE53" i="2" s="1"/>
  <c r="BY53" i="2" a="1"/>
  <c r="BY53" i="2" s="1"/>
  <c r="BZ53" i="2" s="1"/>
  <c r="BK3" i="2" a="1"/>
  <c r="BK3" i="2" s="1"/>
  <c r="BL3" i="2" s="1"/>
  <c r="I326" i="1"/>
  <c r="AF325" i="1" s="1"/>
  <c r="I324" i="1"/>
  <c r="AF323" i="1" s="1"/>
  <c r="I322" i="1"/>
  <c r="AF321" i="1" s="1"/>
  <c r="I321" i="1"/>
  <c r="AF320" i="1" s="1"/>
  <c r="I320" i="1"/>
  <c r="AF319" i="1" s="1"/>
  <c r="I318" i="1"/>
  <c r="AF317" i="1" s="1"/>
  <c r="I317" i="1"/>
  <c r="AF316" i="1" s="1"/>
  <c r="I312" i="1"/>
  <c r="AF311" i="1" s="1"/>
  <c r="I311" i="1"/>
  <c r="AF310" i="1" s="1"/>
  <c r="I305" i="1"/>
  <c r="AF304" i="1" s="1"/>
  <c r="I304" i="1"/>
  <c r="AF303" i="1" s="1"/>
  <c r="I303" i="1"/>
  <c r="AF302" i="1" s="1"/>
  <c r="I298" i="1"/>
  <c r="AF297" i="1" s="1"/>
  <c r="I294" i="1"/>
  <c r="AF293" i="1" s="1"/>
  <c r="I293" i="1"/>
  <c r="AF292" i="1" s="1"/>
  <c r="I289" i="1"/>
  <c r="AF288" i="1" s="1"/>
  <c r="I288" i="1"/>
  <c r="AF287" i="1" s="1"/>
  <c r="I287" i="1"/>
  <c r="AF286" i="1" s="1"/>
  <c r="I285" i="1"/>
  <c r="AF284" i="1" s="1"/>
  <c r="I281" i="1"/>
  <c r="AF280" i="1" s="1"/>
  <c r="I277" i="1"/>
  <c r="AF276" i="1" s="1"/>
  <c r="I273" i="1"/>
  <c r="AF272" i="1" s="1"/>
  <c r="I272" i="1"/>
  <c r="AF271" i="1" s="1"/>
  <c r="I269" i="1"/>
  <c r="AF268" i="1" s="1"/>
  <c r="I267" i="1"/>
  <c r="AF266" i="1" s="1"/>
  <c r="I263" i="1"/>
  <c r="AF262" i="1" s="1"/>
  <c r="I262" i="1"/>
  <c r="AF261" i="1" s="1"/>
  <c r="I261" i="1"/>
  <c r="AF260" i="1" s="1"/>
  <c r="I260" i="1"/>
  <c r="AF259" i="1" s="1"/>
  <c r="I257" i="1"/>
  <c r="AF256" i="1" s="1"/>
  <c r="I254" i="1"/>
  <c r="AF253" i="1" s="1"/>
  <c r="I253" i="1"/>
  <c r="AF252" i="1" s="1"/>
  <c r="I252" i="1"/>
  <c r="AF251" i="1" s="1"/>
  <c r="I250" i="1"/>
  <c r="AF249" i="1" s="1"/>
  <c r="I247" i="1"/>
  <c r="AF246" i="1" s="1"/>
  <c r="I237" i="1"/>
  <c r="AF236" i="1" s="1"/>
  <c r="I232" i="1"/>
  <c r="AF231" i="1" s="1"/>
  <c r="I228" i="1"/>
  <c r="AF227" i="1" s="1"/>
  <c r="I226" i="1"/>
  <c r="AF225" i="1" s="1"/>
  <c r="I225" i="1"/>
  <c r="AF224" i="1" s="1"/>
  <c r="I224" i="1"/>
  <c r="AF223" i="1" s="1"/>
  <c r="I223" i="1"/>
  <c r="AF222" i="1" s="1"/>
  <c r="I221" i="1"/>
  <c r="AF220" i="1" s="1"/>
  <c r="I219" i="1"/>
  <c r="AF218" i="1" s="1"/>
  <c r="I215" i="1"/>
  <c r="AF214" i="1" s="1"/>
  <c r="I214" i="1"/>
  <c r="AF213" i="1" s="1"/>
  <c r="I213" i="1"/>
  <c r="AF212" i="1" s="1"/>
  <c r="I211" i="1"/>
  <c r="AF210" i="1" s="1"/>
  <c r="I209" i="1"/>
  <c r="AF208" i="1" s="1"/>
  <c r="I208" i="1"/>
  <c r="AF207" i="1" s="1"/>
  <c r="I206" i="1"/>
  <c r="AF205" i="1" s="1"/>
  <c r="I205" i="1"/>
  <c r="AF204" i="1" s="1"/>
  <c r="I204" i="1"/>
  <c r="AF203" i="1" s="1"/>
  <c r="I203" i="1"/>
  <c r="AF202" i="1" s="1"/>
  <c r="I202" i="1"/>
  <c r="AF201" i="1" s="1"/>
  <c r="I200" i="1"/>
  <c r="AF199" i="1" s="1"/>
  <c r="I199" i="1"/>
  <c r="AF198" i="1" s="1"/>
  <c r="I197" i="1"/>
  <c r="AF196" i="1" s="1"/>
  <c r="I196" i="1"/>
  <c r="AF195" i="1" s="1"/>
  <c r="I195" i="1"/>
  <c r="AF194" i="1" s="1"/>
  <c r="I194" i="1"/>
  <c r="AF193" i="1" s="1"/>
  <c r="I193" i="1"/>
  <c r="AF192" i="1" s="1"/>
  <c r="I192" i="1"/>
  <c r="AF191" i="1" s="1"/>
  <c r="I190" i="1"/>
  <c r="AF189" i="1" s="1"/>
  <c r="I187" i="1"/>
  <c r="AF186" i="1" s="1"/>
  <c r="I177" i="1"/>
  <c r="AF176" i="1" s="1"/>
  <c r="I176" i="1"/>
  <c r="AF175" i="1" s="1"/>
  <c r="I171" i="1"/>
  <c r="AF170" i="1" s="1"/>
  <c r="I170" i="1"/>
  <c r="AF169" i="1" s="1"/>
  <c r="I166" i="1"/>
  <c r="AF165" i="1" s="1"/>
  <c r="I163" i="1"/>
  <c r="AF162" i="1" s="1"/>
  <c r="I162" i="1"/>
  <c r="AF161" i="1" s="1"/>
  <c r="I161" i="1"/>
  <c r="AF160" i="1" s="1"/>
  <c r="I156" i="1"/>
  <c r="AF155" i="1" s="1"/>
  <c r="I155" i="1"/>
  <c r="AF154" i="1" s="1"/>
  <c r="I153" i="1"/>
  <c r="AF152" i="1" s="1"/>
  <c r="I152" i="1"/>
  <c r="AF151" i="1" s="1"/>
  <c r="I151" i="1"/>
  <c r="AF150" i="1" s="1"/>
  <c r="I149" i="1"/>
  <c r="AF148" i="1" s="1"/>
  <c r="I148" i="1"/>
  <c r="AF147" i="1" s="1"/>
  <c r="I147" i="1"/>
  <c r="AF146" i="1" s="1"/>
  <c r="I145" i="1"/>
  <c r="AF144" i="1" s="1"/>
  <c r="I144" i="1"/>
  <c r="AF143" i="1" s="1"/>
  <c r="I142" i="1"/>
  <c r="AF141" i="1" s="1"/>
  <c r="I141" i="1"/>
  <c r="AF140" i="1" s="1"/>
  <c r="I139" i="1"/>
  <c r="AF138" i="1" s="1"/>
  <c r="I137" i="1"/>
  <c r="AF136" i="1" s="1"/>
  <c r="I136" i="1"/>
  <c r="AF135" i="1" s="1"/>
  <c r="I134" i="1"/>
  <c r="AF133" i="1" s="1"/>
  <c r="I132" i="1"/>
  <c r="AF131" i="1" s="1"/>
  <c r="I131" i="1"/>
  <c r="AF130" i="1" s="1"/>
  <c r="I130" i="1"/>
  <c r="AF129" i="1" s="1"/>
  <c r="I126" i="1"/>
  <c r="AF125" i="1" s="1"/>
  <c r="I125" i="1"/>
  <c r="AF124" i="1" s="1"/>
  <c r="I124" i="1"/>
  <c r="AF123" i="1" s="1"/>
  <c r="I122" i="1"/>
  <c r="AF121" i="1" s="1"/>
  <c r="I120" i="1"/>
  <c r="AF119" i="1" s="1"/>
  <c r="I119" i="1"/>
  <c r="AF118" i="1" s="1"/>
  <c r="I117" i="1"/>
  <c r="AF116" i="1" s="1"/>
  <c r="I115" i="1"/>
  <c r="AF114" i="1" s="1"/>
  <c r="I114" i="1"/>
  <c r="AF113" i="1" s="1"/>
  <c r="I112" i="1"/>
  <c r="AF111" i="1" s="1"/>
  <c r="I111" i="1"/>
  <c r="AF110" i="1" s="1"/>
  <c r="I110" i="1"/>
  <c r="AF109" i="1" s="1"/>
  <c r="I109" i="1"/>
  <c r="AF108" i="1" s="1"/>
  <c r="I108" i="1"/>
  <c r="AF107" i="1" s="1"/>
  <c r="I106" i="1"/>
  <c r="AF105" i="1" s="1"/>
  <c r="I103" i="1"/>
  <c r="AF102" i="1" s="1"/>
  <c r="I101" i="1"/>
  <c r="AF100" i="1" s="1"/>
  <c r="I99" i="1"/>
  <c r="AF98" i="1" s="1"/>
  <c r="I98" i="1"/>
  <c r="AF97" i="1" s="1"/>
  <c r="I96" i="1"/>
  <c r="AF95" i="1" s="1"/>
  <c r="I95" i="1"/>
  <c r="AF94" i="1" s="1"/>
  <c r="I94" i="1"/>
  <c r="AF93" i="1" s="1"/>
  <c r="I93" i="1"/>
  <c r="AF92" i="1" s="1"/>
  <c r="I92" i="1"/>
  <c r="AF91" i="1" s="1"/>
  <c r="I85" i="1"/>
  <c r="AF84" i="1" s="1"/>
  <c r="I83" i="1"/>
  <c r="AF82" i="1" s="1"/>
  <c r="I82" i="1"/>
  <c r="AF81" i="1" s="1"/>
  <c r="I80" i="1"/>
  <c r="AF79" i="1" s="1"/>
  <c r="I76" i="1"/>
  <c r="AF75" i="1" s="1"/>
  <c r="I73" i="1"/>
  <c r="AF72" i="1" s="1"/>
  <c r="I72" i="1"/>
  <c r="AF71" i="1" s="1"/>
  <c r="I71" i="1"/>
  <c r="AF70" i="1" s="1"/>
  <c r="I70" i="1"/>
  <c r="AF69" i="1" s="1"/>
  <c r="I68" i="1"/>
  <c r="AF67" i="1" s="1"/>
  <c r="I65" i="1"/>
  <c r="AF64" i="1" s="1"/>
  <c r="I64" i="1"/>
  <c r="AF63" i="1" s="1"/>
  <c r="I62" i="1"/>
  <c r="AF61" i="1" s="1"/>
  <c r="I61" i="1"/>
  <c r="AF60" i="1" s="1"/>
  <c r="I57" i="1"/>
  <c r="AF56" i="1" s="1"/>
  <c r="I53" i="1"/>
  <c r="AF52" i="1" s="1"/>
  <c r="I50" i="1"/>
  <c r="AF49" i="1" s="1"/>
  <c r="I49" i="1"/>
  <c r="AF48" i="1" s="1"/>
  <c r="I48" i="1"/>
  <c r="AF47" i="1" s="1"/>
  <c r="I46" i="1"/>
  <c r="AF45" i="1" s="1"/>
  <c r="I45" i="1"/>
  <c r="AF44" i="1" s="1"/>
  <c r="I42" i="1"/>
  <c r="AF41" i="1" s="1"/>
  <c r="I41" i="1"/>
  <c r="AF40" i="1" s="1"/>
  <c r="I40" i="1"/>
  <c r="AF39" i="1" s="1"/>
  <c r="I39" i="1"/>
  <c r="AF38" i="1" s="1"/>
  <c r="I34" i="1"/>
  <c r="AF33" i="1" s="1"/>
  <c r="I32" i="1"/>
  <c r="AF31" i="1" s="1"/>
  <c r="I27" i="1"/>
  <c r="AF26" i="1" s="1"/>
  <c r="I26" i="1"/>
  <c r="AF25" i="1" s="1"/>
  <c r="I25" i="1"/>
  <c r="AF24" i="1" s="1"/>
  <c r="I23" i="1"/>
  <c r="AF22" i="1" s="1"/>
  <c r="I21" i="1"/>
  <c r="AF20" i="1" s="1"/>
  <c r="I22" i="1"/>
  <c r="AF21" i="1" s="1"/>
  <c r="I19" i="1"/>
  <c r="AF18" i="1" s="1"/>
  <c r="I14" i="1"/>
  <c r="AF13" i="1" s="1"/>
  <c r="I13" i="1"/>
  <c r="AF12" i="1" s="1"/>
  <c r="I12" i="1"/>
  <c r="AF11" i="1" s="1"/>
  <c r="I11" i="1"/>
  <c r="AF10" i="1" s="1"/>
  <c r="I10" i="1"/>
  <c r="AF9" i="1" s="1"/>
  <c r="I6" i="1"/>
  <c r="AF5" i="1" s="1"/>
  <c r="I4" i="1"/>
  <c r="AF3" i="1" s="1"/>
  <c r="BZ1" i="2" l="1"/>
  <c r="G15" i="3" s="1"/>
  <c r="F15" i="3"/>
  <c r="BZ4" i="2"/>
  <c r="G18" i="3" s="1"/>
  <c r="F18" i="3"/>
  <c r="BZ3" i="2"/>
  <c r="G17" i="3" s="1"/>
  <c r="F17" i="3"/>
  <c r="BZ2" i="2"/>
  <c r="G16" i="3" s="1"/>
  <c r="F16" i="3"/>
  <c r="I8" i="1"/>
  <c r="AF7" i="1" s="1"/>
  <c r="I16" i="1"/>
  <c r="AF15" i="1" s="1"/>
  <c r="I18" i="1"/>
  <c r="AF17" i="1" s="1"/>
  <c r="I20" i="1"/>
  <c r="AF19" i="1" s="1"/>
  <c r="I24" i="1"/>
  <c r="AF23" i="1" s="1"/>
  <c r="I28" i="1"/>
  <c r="AF27" i="1" s="1"/>
  <c r="I30" i="1"/>
  <c r="AF29" i="1" s="1"/>
  <c r="I36" i="1"/>
  <c r="AF35" i="1" s="1"/>
  <c r="I38" i="1"/>
  <c r="AF37" i="1" s="1"/>
  <c r="I44" i="1"/>
  <c r="AF43" i="1" s="1"/>
  <c r="I52" i="1"/>
  <c r="AF51" i="1" s="1"/>
  <c r="I54" i="1"/>
  <c r="AF53" i="1" s="1"/>
  <c r="I56" i="1"/>
  <c r="AF55" i="1" s="1"/>
  <c r="I58" i="1"/>
  <c r="AF57" i="1" s="1"/>
  <c r="I60" i="1"/>
  <c r="AF59" i="1" s="1"/>
  <c r="I66" i="1"/>
  <c r="AF65" i="1" s="1"/>
  <c r="I74" i="1"/>
  <c r="AF73" i="1" s="1"/>
  <c r="I78" i="1"/>
  <c r="AF77" i="1" s="1"/>
  <c r="I84" i="1"/>
  <c r="AF83" i="1" s="1"/>
  <c r="I86" i="1"/>
  <c r="AF85" i="1" s="1"/>
  <c r="I88" i="1"/>
  <c r="AF87" i="1" s="1"/>
  <c r="I90" i="1"/>
  <c r="AF89" i="1" s="1"/>
  <c r="I100" i="1"/>
  <c r="AF99" i="1" s="1"/>
  <c r="I102" i="1"/>
  <c r="AF101" i="1" s="1"/>
  <c r="I104" i="1"/>
  <c r="AF103" i="1" s="1"/>
  <c r="I116" i="1"/>
  <c r="AF115" i="1" s="1"/>
  <c r="I118" i="1"/>
  <c r="AF117" i="1" s="1"/>
  <c r="I3" i="1"/>
  <c r="AF2" i="1" s="1"/>
  <c r="I5" i="1"/>
  <c r="AF4" i="1" s="1"/>
  <c r="I7" i="1"/>
  <c r="AF6" i="1" s="1"/>
  <c r="I9" i="1"/>
  <c r="AF8" i="1" s="1"/>
  <c r="I15" i="1"/>
  <c r="AF14" i="1" s="1"/>
  <c r="I17" i="1"/>
  <c r="AF16" i="1" s="1"/>
  <c r="I29" i="1"/>
  <c r="AF28" i="1" s="1"/>
  <c r="I31" i="1"/>
  <c r="AF30" i="1" s="1"/>
  <c r="I33" i="1"/>
  <c r="AF32" i="1" s="1"/>
  <c r="I35" i="1"/>
  <c r="AF34" i="1" s="1"/>
  <c r="I37" i="1"/>
  <c r="AF36" i="1" s="1"/>
  <c r="I43" i="1"/>
  <c r="AF42" i="1" s="1"/>
  <c r="I47" i="1"/>
  <c r="AF46" i="1" s="1"/>
  <c r="I51" i="1"/>
  <c r="AF50" i="1" s="1"/>
  <c r="I55" i="1"/>
  <c r="AF54" i="1" s="1"/>
  <c r="I59" i="1"/>
  <c r="AF58" i="1" s="1"/>
  <c r="I63" i="1"/>
  <c r="AF62" i="1" s="1"/>
  <c r="I67" i="1"/>
  <c r="AF66" i="1" s="1"/>
  <c r="I2" i="1"/>
  <c r="AF1" i="1" s="1"/>
  <c r="I325" i="1"/>
  <c r="AF324" i="1" s="1"/>
  <c r="I323" i="1"/>
  <c r="AF322" i="1" s="1"/>
  <c r="I319" i="1"/>
  <c r="AF318" i="1" s="1"/>
  <c r="I315" i="1"/>
  <c r="AF314" i="1" s="1"/>
  <c r="I313" i="1"/>
  <c r="AF312" i="1" s="1"/>
  <c r="I309" i="1"/>
  <c r="AF308" i="1" s="1"/>
  <c r="I307" i="1"/>
  <c r="AF306" i="1" s="1"/>
  <c r="I301" i="1"/>
  <c r="AF300" i="1" s="1"/>
  <c r="I299" i="1"/>
  <c r="AF298" i="1" s="1"/>
  <c r="I297" i="1"/>
  <c r="AF296" i="1" s="1"/>
  <c r="I295" i="1"/>
  <c r="AF294" i="1" s="1"/>
  <c r="I291" i="1"/>
  <c r="AF290" i="1" s="1"/>
  <c r="I283" i="1"/>
  <c r="AF282" i="1" s="1"/>
  <c r="I279" i="1"/>
  <c r="AF278" i="1" s="1"/>
  <c r="I275" i="1"/>
  <c r="AF274" i="1" s="1"/>
  <c r="I271" i="1"/>
  <c r="AF270" i="1" s="1"/>
  <c r="I265" i="1"/>
  <c r="AF264" i="1" s="1"/>
  <c r="I259" i="1"/>
  <c r="AF258" i="1" s="1"/>
  <c r="I255" i="1"/>
  <c r="AF254" i="1" s="1"/>
  <c r="I251" i="1"/>
  <c r="AF250" i="1" s="1"/>
  <c r="I249" i="1"/>
  <c r="AF248" i="1" s="1"/>
  <c r="I245" i="1"/>
  <c r="AF244" i="1" s="1"/>
  <c r="I243" i="1"/>
  <c r="AF242" i="1" s="1"/>
  <c r="I241" i="1"/>
  <c r="AF240" i="1" s="1"/>
  <c r="I239" i="1"/>
  <c r="AF238" i="1" s="1"/>
  <c r="I235" i="1"/>
  <c r="AF234" i="1" s="1"/>
  <c r="I233" i="1"/>
  <c r="AF232" i="1" s="1"/>
  <c r="I231" i="1"/>
  <c r="AF230" i="1" s="1"/>
  <c r="I229" i="1"/>
  <c r="AF228" i="1" s="1"/>
  <c r="I227" i="1"/>
  <c r="AF226" i="1" s="1"/>
  <c r="I217" i="1"/>
  <c r="AF216" i="1" s="1"/>
  <c r="I207" i="1"/>
  <c r="AF206" i="1" s="1"/>
  <c r="I201" i="1"/>
  <c r="AF200" i="1" s="1"/>
  <c r="I191" i="1"/>
  <c r="AF190" i="1" s="1"/>
  <c r="I189" i="1"/>
  <c r="AF188" i="1" s="1"/>
  <c r="I185" i="1"/>
  <c r="AF184" i="1" s="1"/>
  <c r="I183" i="1"/>
  <c r="AF182" i="1" s="1"/>
  <c r="I181" i="1"/>
  <c r="AF180" i="1" s="1"/>
  <c r="I179" i="1"/>
  <c r="AF178" i="1" s="1"/>
  <c r="I175" i="1"/>
  <c r="AF174" i="1" s="1"/>
  <c r="I173" i="1"/>
  <c r="AF172" i="1" s="1"/>
  <c r="I169" i="1"/>
  <c r="AF168" i="1" s="1"/>
  <c r="I167" i="1"/>
  <c r="AF166" i="1" s="1"/>
  <c r="I165" i="1"/>
  <c r="AF164" i="1" s="1"/>
  <c r="I159" i="1"/>
  <c r="AF158" i="1" s="1"/>
  <c r="I157" i="1"/>
  <c r="AF156" i="1" s="1"/>
  <c r="I143" i="1"/>
  <c r="AF142" i="1" s="1"/>
  <c r="I135" i="1"/>
  <c r="AF134" i="1" s="1"/>
  <c r="I133" i="1"/>
  <c r="AF132" i="1" s="1"/>
  <c r="I129" i="1"/>
  <c r="AF128" i="1" s="1"/>
  <c r="I127" i="1"/>
  <c r="AF126" i="1" s="1"/>
  <c r="I123" i="1"/>
  <c r="AF122" i="1" s="1"/>
  <c r="I121" i="1"/>
  <c r="AF120" i="1" s="1"/>
  <c r="I107" i="1"/>
  <c r="AF106" i="1" s="1"/>
  <c r="I91" i="1"/>
  <c r="AF90" i="1" s="1"/>
  <c r="I87" i="1"/>
  <c r="AF86" i="1" s="1"/>
  <c r="I79" i="1"/>
  <c r="AF78" i="1" s="1"/>
  <c r="I75" i="1"/>
  <c r="AF74" i="1" s="1"/>
  <c r="I316" i="1"/>
  <c r="AF315" i="1" s="1"/>
  <c r="I314" i="1"/>
  <c r="AF313" i="1" s="1"/>
  <c r="I310" i="1"/>
  <c r="AF309" i="1" s="1"/>
  <c r="I308" i="1"/>
  <c r="AF307" i="1" s="1"/>
  <c r="I306" i="1"/>
  <c r="AF305" i="1" s="1"/>
  <c r="I302" i="1"/>
  <c r="AF301" i="1" s="1"/>
  <c r="I300" i="1"/>
  <c r="AF299" i="1" s="1"/>
  <c r="I296" i="1"/>
  <c r="AF295" i="1" s="1"/>
  <c r="I292" i="1"/>
  <c r="AF291" i="1" s="1"/>
  <c r="I290" i="1"/>
  <c r="AF289" i="1" s="1"/>
  <c r="I286" i="1"/>
  <c r="AF285" i="1" s="1"/>
  <c r="I284" i="1"/>
  <c r="AF283" i="1" s="1"/>
  <c r="I282" i="1"/>
  <c r="AF281" i="1" s="1"/>
  <c r="I280" i="1"/>
  <c r="AF279" i="1" s="1"/>
  <c r="I278" i="1"/>
  <c r="AF277" i="1" s="1"/>
  <c r="I276" i="1"/>
  <c r="AF275" i="1" s="1"/>
  <c r="I274" i="1"/>
  <c r="AF273" i="1" s="1"/>
  <c r="I270" i="1"/>
  <c r="AF269" i="1" s="1"/>
  <c r="I268" i="1"/>
  <c r="AF267" i="1" s="1"/>
  <c r="I266" i="1"/>
  <c r="AF265" i="1" s="1"/>
  <c r="I264" i="1"/>
  <c r="AF263" i="1" s="1"/>
  <c r="I258" i="1"/>
  <c r="AF257" i="1" s="1"/>
  <c r="I256" i="1"/>
  <c r="AF255" i="1" s="1"/>
  <c r="I248" i="1"/>
  <c r="AF247" i="1" s="1"/>
  <c r="I246" i="1"/>
  <c r="AF245" i="1" s="1"/>
  <c r="I244" i="1"/>
  <c r="AF243" i="1" s="1"/>
  <c r="I242" i="1"/>
  <c r="AF241" i="1" s="1"/>
  <c r="I240" i="1"/>
  <c r="AF239" i="1" s="1"/>
  <c r="I238" i="1"/>
  <c r="AF237" i="1" s="1"/>
  <c r="I236" i="1"/>
  <c r="AF235" i="1" s="1"/>
  <c r="I234" i="1"/>
  <c r="AF233" i="1" s="1"/>
  <c r="I230" i="1"/>
  <c r="AF229" i="1" s="1"/>
  <c r="I222" i="1"/>
  <c r="AF221" i="1" s="1"/>
  <c r="I220" i="1"/>
  <c r="AF219" i="1" s="1"/>
  <c r="I218" i="1"/>
  <c r="AF217" i="1" s="1"/>
  <c r="I216" i="1"/>
  <c r="AF215" i="1" s="1"/>
  <c r="I212" i="1"/>
  <c r="AF211" i="1" s="1"/>
  <c r="I210" i="1"/>
  <c r="AF209" i="1" s="1"/>
  <c r="I198" i="1"/>
  <c r="AF197" i="1" s="1"/>
  <c r="I188" i="1"/>
  <c r="AF187" i="1" s="1"/>
  <c r="I186" i="1"/>
  <c r="AF185" i="1" s="1"/>
  <c r="I184" i="1"/>
  <c r="AF183" i="1" s="1"/>
  <c r="I182" i="1"/>
  <c r="AF181" i="1" s="1"/>
  <c r="I180" i="1"/>
  <c r="AF179" i="1" s="1"/>
  <c r="I178" i="1"/>
  <c r="AF177" i="1" s="1"/>
  <c r="I174" i="1"/>
  <c r="AF173" i="1" s="1"/>
  <c r="I172" i="1"/>
  <c r="AF171" i="1" s="1"/>
  <c r="I168" i="1"/>
  <c r="AF167" i="1" s="1"/>
  <c r="I164" i="1"/>
  <c r="AF163" i="1" s="1"/>
  <c r="I160" i="1"/>
  <c r="AF159" i="1" s="1"/>
  <c r="I158" i="1"/>
  <c r="AF157" i="1" s="1"/>
  <c r="I154" i="1"/>
  <c r="AF153" i="1" s="1"/>
  <c r="I150" i="1"/>
  <c r="AF149" i="1" s="1"/>
  <c r="I146" i="1"/>
  <c r="AF145" i="1" s="1"/>
  <c r="I140" i="1"/>
  <c r="AF139" i="1" s="1"/>
  <c r="I138" i="1"/>
  <c r="AF137" i="1" s="1"/>
  <c r="I128" i="1"/>
  <c r="AF127" i="1" s="1"/>
  <c r="I113" i="1"/>
  <c r="AF112" i="1" s="1"/>
  <c r="I105" i="1"/>
  <c r="AF104" i="1" s="1"/>
  <c r="I97" i="1"/>
  <c r="AF96" i="1" s="1"/>
  <c r="I89" i="1"/>
  <c r="AF88" i="1" s="1"/>
  <c r="I81" i="1"/>
  <c r="AF80" i="1" s="1"/>
  <c r="I77" i="1"/>
  <c r="AF76" i="1" s="1"/>
  <c r="I69" i="1"/>
  <c r="AF68" i="1" s="1"/>
  <c r="Z327" i="1"/>
  <c r="AA327" i="1" s="1"/>
  <c r="Y327" i="1"/>
  <c r="W327" i="1"/>
  <c r="X327" i="1" s="1"/>
  <c r="V327" i="1"/>
  <c r="T327" i="1"/>
  <c r="U327" i="1" s="1"/>
  <c r="S327" i="1"/>
  <c r="Q327" i="1"/>
  <c r="P327" i="1"/>
  <c r="N327" i="1"/>
  <c r="O327" i="1" s="1"/>
  <c r="M327" i="1"/>
  <c r="K327" i="1"/>
  <c r="L327" i="1" s="1"/>
  <c r="J327" i="1"/>
  <c r="Z326" i="1"/>
  <c r="Y326" i="1"/>
  <c r="W326" i="1"/>
  <c r="X326" i="1" s="1"/>
  <c r="V326" i="1"/>
  <c r="T326" i="1"/>
  <c r="U326" i="1" s="1"/>
  <c r="S326" i="1"/>
  <c r="Q326" i="1"/>
  <c r="R326" i="1" s="1"/>
  <c r="P326" i="1"/>
  <c r="N326" i="1"/>
  <c r="O326" i="1" s="1"/>
  <c r="M326" i="1"/>
  <c r="K326" i="1"/>
  <c r="L326" i="1" s="1"/>
  <c r="J326" i="1"/>
  <c r="Z325" i="1"/>
  <c r="Y325" i="1"/>
  <c r="W325" i="1"/>
  <c r="X325" i="1" s="1"/>
  <c r="V325" i="1"/>
  <c r="T325" i="1"/>
  <c r="U325" i="1" s="1"/>
  <c r="S325" i="1"/>
  <c r="Q325" i="1"/>
  <c r="R325" i="1" s="1"/>
  <c r="P325" i="1"/>
  <c r="N325" i="1"/>
  <c r="O325" i="1" s="1"/>
  <c r="M325" i="1"/>
  <c r="K325" i="1"/>
  <c r="L325" i="1" s="1"/>
  <c r="J325" i="1"/>
  <c r="Z324" i="1"/>
  <c r="Y324" i="1"/>
  <c r="W324" i="1"/>
  <c r="X324" i="1" s="1"/>
  <c r="V324" i="1"/>
  <c r="T324" i="1"/>
  <c r="U324" i="1" s="1"/>
  <c r="S324" i="1"/>
  <c r="Q324" i="1"/>
  <c r="R324" i="1" s="1"/>
  <c r="P324" i="1"/>
  <c r="N324" i="1"/>
  <c r="O324" i="1" s="1"/>
  <c r="M324" i="1"/>
  <c r="K324" i="1"/>
  <c r="L324" i="1" s="1"/>
  <c r="J324" i="1"/>
  <c r="Z323" i="1"/>
  <c r="AA323" i="1" s="1"/>
  <c r="Y323" i="1"/>
  <c r="W323" i="1"/>
  <c r="V323" i="1"/>
  <c r="T323" i="1"/>
  <c r="U323" i="1" s="1"/>
  <c r="S323" i="1"/>
  <c r="Q323" i="1"/>
  <c r="R323" i="1" s="1"/>
  <c r="P323" i="1"/>
  <c r="N323" i="1"/>
  <c r="O323" i="1" s="1"/>
  <c r="M323" i="1"/>
  <c r="K323" i="1"/>
  <c r="L323" i="1" s="1"/>
  <c r="J323" i="1"/>
  <c r="Z322" i="1"/>
  <c r="AA322" i="1" s="1"/>
  <c r="Y322" i="1"/>
  <c r="W322" i="1"/>
  <c r="X322" i="1" s="1"/>
  <c r="V322" i="1"/>
  <c r="T322" i="1"/>
  <c r="U322" i="1" s="1"/>
  <c r="S322" i="1"/>
  <c r="Q322" i="1"/>
  <c r="R322" i="1" s="1"/>
  <c r="P322" i="1"/>
  <c r="N322" i="1"/>
  <c r="O322" i="1" s="1"/>
  <c r="AU39" i="1" s="1"/>
  <c r="M322" i="1"/>
  <c r="K322" i="1"/>
  <c r="L322" i="1" s="1"/>
  <c r="J322" i="1"/>
  <c r="Z321" i="1"/>
  <c r="AA321" i="1" s="1"/>
  <c r="Y321" i="1"/>
  <c r="W321" i="1"/>
  <c r="X321" i="1" s="1"/>
  <c r="V321" i="1"/>
  <c r="T321" i="1"/>
  <c r="U321" i="1" s="1"/>
  <c r="S321" i="1"/>
  <c r="Q321" i="1"/>
  <c r="R321" i="1" s="1"/>
  <c r="BB57" i="1" s="1"/>
  <c r="P321" i="1"/>
  <c r="N321" i="1"/>
  <c r="O321" i="1" s="1"/>
  <c r="M321" i="1"/>
  <c r="K321" i="1"/>
  <c r="L321" i="1" s="1"/>
  <c r="J321" i="1"/>
  <c r="Z320" i="1"/>
  <c r="AA320" i="1" s="1"/>
  <c r="Y320" i="1"/>
  <c r="W320" i="1"/>
  <c r="X320" i="1" s="1"/>
  <c r="V320" i="1"/>
  <c r="T320" i="1"/>
  <c r="U320" i="1" s="1"/>
  <c r="S320" i="1"/>
  <c r="Q320" i="1"/>
  <c r="R320" i="1" s="1"/>
  <c r="P320" i="1"/>
  <c r="N320" i="1"/>
  <c r="O320" i="1" s="1"/>
  <c r="M320" i="1"/>
  <c r="K320" i="1"/>
  <c r="L320" i="1" s="1"/>
  <c r="AN71" i="1" s="1"/>
  <c r="J320" i="1"/>
  <c r="Z319" i="1"/>
  <c r="AA319" i="1" s="1"/>
  <c r="Y319" i="1"/>
  <c r="W319" i="1"/>
  <c r="X319" i="1" s="1"/>
  <c r="V319" i="1"/>
  <c r="T319" i="1"/>
  <c r="U319" i="1" s="1"/>
  <c r="S319" i="1"/>
  <c r="Q319" i="1"/>
  <c r="R319" i="1" s="1"/>
  <c r="P319" i="1"/>
  <c r="N319" i="1"/>
  <c r="M319" i="1"/>
  <c r="K319" i="1"/>
  <c r="L319" i="1" s="1"/>
  <c r="J319" i="1"/>
  <c r="Z318" i="1"/>
  <c r="AA318" i="1" s="1"/>
  <c r="Y318" i="1"/>
  <c r="W318" i="1"/>
  <c r="X318" i="1" s="1"/>
  <c r="V318" i="1"/>
  <c r="T318" i="1"/>
  <c r="U318" i="1" s="1"/>
  <c r="S318" i="1"/>
  <c r="Q318" i="1"/>
  <c r="R318" i="1" s="1"/>
  <c r="P318" i="1"/>
  <c r="N318" i="1"/>
  <c r="O318" i="1" s="1"/>
  <c r="M318" i="1"/>
  <c r="K318" i="1"/>
  <c r="L318" i="1" s="1"/>
  <c r="AN70" i="1" s="1"/>
  <c r="J318" i="1"/>
  <c r="Z317" i="1"/>
  <c r="AA317" i="1" s="1"/>
  <c r="Y317" i="1"/>
  <c r="W317" i="1"/>
  <c r="X317" i="1" s="1"/>
  <c r="V317" i="1"/>
  <c r="T317" i="1"/>
  <c r="U317" i="1" s="1"/>
  <c r="S317" i="1"/>
  <c r="Q317" i="1"/>
  <c r="R317" i="1" s="1"/>
  <c r="P317" i="1"/>
  <c r="N317" i="1"/>
  <c r="O317" i="1" s="1"/>
  <c r="AU37" i="1" s="1"/>
  <c r="M317" i="1"/>
  <c r="K317" i="1"/>
  <c r="L317" i="1" s="1"/>
  <c r="J317" i="1"/>
  <c r="Z316" i="1"/>
  <c r="AA316" i="1" s="1"/>
  <c r="Y316" i="1"/>
  <c r="W316" i="1"/>
  <c r="X316" i="1" s="1"/>
  <c r="V316" i="1"/>
  <c r="T316" i="1"/>
  <c r="U316" i="1" s="1"/>
  <c r="S316" i="1"/>
  <c r="Q316" i="1"/>
  <c r="P316" i="1"/>
  <c r="N316" i="1"/>
  <c r="O316" i="1" s="1"/>
  <c r="M316" i="1"/>
  <c r="K316" i="1"/>
  <c r="L316" i="1" s="1"/>
  <c r="J316" i="1"/>
  <c r="Z315" i="1"/>
  <c r="AA315" i="1" s="1"/>
  <c r="Y315" i="1"/>
  <c r="W315" i="1"/>
  <c r="X315" i="1" s="1"/>
  <c r="V315" i="1"/>
  <c r="T315" i="1"/>
  <c r="S315" i="1"/>
  <c r="Q315" i="1"/>
  <c r="R315" i="1" s="1"/>
  <c r="P315" i="1"/>
  <c r="N315" i="1"/>
  <c r="O315" i="1" s="1"/>
  <c r="M315" i="1"/>
  <c r="K315" i="1"/>
  <c r="L315" i="1" s="1"/>
  <c r="J315" i="1"/>
  <c r="Z314" i="1"/>
  <c r="AA314" i="1" s="1"/>
  <c r="Y314" i="1"/>
  <c r="W314" i="1"/>
  <c r="X314" i="1" s="1"/>
  <c r="V314" i="1"/>
  <c r="T314" i="1"/>
  <c r="S314" i="1"/>
  <c r="Q314" i="1"/>
  <c r="R314" i="1" s="1"/>
  <c r="P314" i="1"/>
  <c r="N314" i="1"/>
  <c r="O314" i="1" s="1"/>
  <c r="M314" i="1"/>
  <c r="K314" i="1"/>
  <c r="L314" i="1" s="1"/>
  <c r="J314" i="1"/>
  <c r="Z313" i="1"/>
  <c r="AA313" i="1" s="1"/>
  <c r="Y313" i="1"/>
  <c r="W313" i="1"/>
  <c r="X313" i="1" s="1"/>
  <c r="V313" i="1"/>
  <c r="T313" i="1"/>
  <c r="U313" i="1" s="1"/>
  <c r="S313" i="1"/>
  <c r="Q313" i="1"/>
  <c r="R313" i="1" s="1"/>
  <c r="P313" i="1"/>
  <c r="N313" i="1"/>
  <c r="O313" i="1" s="1"/>
  <c r="M313" i="1"/>
  <c r="K313" i="1"/>
  <c r="J313" i="1"/>
  <c r="Z312" i="1"/>
  <c r="AA312" i="1" s="1"/>
  <c r="Y312" i="1"/>
  <c r="W312" i="1"/>
  <c r="X312" i="1" s="1"/>
  <c r="V312" i="1"/>
  <c r="T312" i="1"/>
  <c r="U312" i="1" s="1"/>
  <c r="S312" i="1"/>
  <c r="Q312" i="1"/>
  <c r="R312" i="1" s="1"/>
  <c r="BB55" i="1" s="1"/>
  <c r="P312" i="1"/>
  <c r="N312" i="1"/>
  <c r="O312" i="1" s="1"/>
  <c r="M312" i="1"/>
  <c r="K312" i="1"/>
  <c r="L312" i="1" s="1"/>
  <c r="J312" i="1"/>
  <c r="Z311" i="1"/>
  <c r="AA311" i="1" s="1"/>
  <c r="Y311" i="1"/>
  <c r="W311" i="1"/>
  <c r="X311" i="1" s="1"/>
  <c r="V311" i="1"/>
  <c r="T311" i="1"/>
  <c r="U311" i="1" s="1"/>
  <c r="S311" i="1"/>
  <c r="Q311" i="1"/>
  <c r="R311" i="1" s="1"/>
  <c r="P311" i="1"/>
  <c r="N311" i="1"/>
  <c r="O311" i="1" s="1"/>
  <c r="M311" i="1"/>
  <c r="K311" i="1"/>
  <c r="L311" i="1" s="1"/>
  <c r="AN68" i="1" s="1"/>
  <c r="J311" i="1"/>
  <c r="Z310" i="1"/>
  <c r="AA310" i="1" s="1"/>
  <c r="Y310" i="1"/>
  <c r="W310" i="1"/>
  <c r="V310" i="1"/>
  <c r="T310" i="1"/>
  <c r="U310" i="1" s="1"/>
  <c r="S310" i="1"/>
  <c r="Q310" i="1"/>
  <c r="R310" i="1" s="1"/>
  <c r="P310" i="1"/>
  <c r="N310" i="1"/>
  <c r="O310" i="1" s="1"/>
  <c r="M310" i="1"/>
  <c r="K310" i="1"/>
  <c r="L310" i="1" s="1"/>
  <c r="J310" i="1"/>
  <c r="Z309" i="1"/>
  <c r="AA309" i="1" s="1"/>
  <c r="Y309" i="1"/>
  <c r="W309" i="1"/>
  <c r="V309" i="1"/>
  <c r="T309" i="1"/>
  <c r="U309" i="1" s="1"/>
  <c r="S309" i="1"/>
  <c r="Q309" i="1"/>
  <c r="R309" i="1" s="1"/>
  <c r="P309" i="1"/>
  <c r="N309" i="1"/>
  <c r="O309" i="1" s="1"/>
  <c r="M309" i="1"/>
  <c r="K309" i="1"/>
  <c r="L309" i="1" s="1"/>
  <c r="J309" i="1"/>
  <c r="Z308" i="1"/>
  <c r="AA308" i="1" s="1"/>
  <c r="Y308" i="1"/>
  <c r="W308" i="1"/>
  <c r="V308" i="1"/>
  <c r="T308" i="1"/>
  <c r="U308" i="1" s="1"/>
  <c r="S308" i="1"/>
  <c r="Q308" i="1"/>
  <c r="R308" i="1" s="1"/>
  <c r="P308" i="1"/>
  <c r="N308" i="1"/>
  <c r="O308" i="1" s="1"/>
  <c r="M308" i="1"/>
  <c r="K308" i="1"/>
  <c r="L308" i="1" s="1"/>
  <c r="J308" i="1"/>
  <c r="Z307" i="1"/>
  <c r="AA307" i="1" s="1"/>
  <c r="Y307" i="1"/>
  <c r="W307" i="1"/>
  <c r="X307" i="1" s="1"/>
  <c r="V307" i="1"/>
  <c r="T307" i="1"/>
  <c r="S307" i="1"/>
  <c r="Q307" i="1"/>
  <c r="R307" i="1" s="1"/>
  <c r="P307" i="1"/>
  <c r="N307" i="1"/>
  <c r="O307" i="1" s="1"/>
  <c r="M307" i="1"/>
  <c r="K307" i="1"/>
  <c r="L307" i="1" s="1"/>
  <c r="J307" i="1"/>
  <c r="Z306" i="1"/>
  <c r="AA306" i="1" s="1"/>
  <c r="Y306" i="1"/>
  <c r="W306" i="1"/>
  <c r="V306" i="1"/>
  <c r="T306" i="1"/>
  <c r="U306" i="1" s="1"/>
  <c r="S306" i="1"/>
  <c r="Q306" i="1"/>
  <c r="R306" i="1" s="1"/>
  <c r="P306" i="1"/>
  <c r="N306" i="1"/>
  <c r="O306" i="1" s="1"/>
  <c r="M306" i="1"/>
  <c r="K306" i="1"/>
  <c r="L306" i="1" s="1"/>
  <c r="J306" i="1"/>
  <c r="Z305" i="1"/>
  <c r="AA305" i="1" s="1"/>
  <c r="Y305" i="1"/>
  <c r="W305" i="1"/>
  <c r="X305" i="1" s="1"/>
  <c r="BP50" i="1" s="1"/>
  <c r="V305" i="1"/>
  <c r="T305" i="1"/>
  <c r="U305" i="1" s="1"/>
  <c r="S305" i="1"/>
  <c r="Q305" i="1"/>
  <c r="R305" i="1" s="1"/>
  <c r="P305" i="1"/>
  <c r="N305" i="1"/>
  <c r="O305" i="1" s="1"/>
  <c r="M305" i="1"/>
  <c r="K305" i="1"/>
  <c r="L305" i="1" s="1"/>
  <c r="J305" i="1"/>
  <c r="Z304" i="1"/>
  <c r="Y304" i="1"/>
  <c r="W304" i="1"/>
  <c r="X304" i="1" s="1"/>
  <c r="V304" i="1"/>
  <c r="T304" i="1"/>
  <c r="U304" i="1" s="1"/>
  <c r="S304" i="1"/>
  <c r="Q304" i="1"/>
  <c r="R304" i="1" s="1"/>
  <c r="P304" i="1"/>
  <c r="N304" i="1"/>
  <c r="O304" i="1" s="1"/>
  <c r="M304" i="1"/>
  <c r="K304" i="1"/>
  <c r="L304" i="1" s="1"/>
  <c r="J304" i="1"/>
  <c r="Z303" i="1"/>
  <c r="AA303" i="1" s="1"/>
  <c r="Y303" i="1"/>
  <c r="W303" i="1"/>
  <c r="X303" i="1" s="1"/>
  <c r="V303" i="1"/>
  <c r="T303" i="1"/>
  <c r="U303" i="1" s="1"/>
  <c r="S303" i="1"/>
  <c r="Q303" i="1"/>
  <c r="P303" i="1"/>
  <c r="N303" i="1"/>
  <c r="O303" i="1" s="1"/>
  <c r="M303" i="1"/>
  <c r="K303" i="1"/>
  <c r="L303" i="1" s="1"/>
  <c r="J303" i="1"/>
  <c r="Z302" i="1"/>
  <c r="Y302" i="1"/>
  <c r="W302" i="1"/>
  <c r="X302" i="1" s="1"/>
  <c r="V302" i="1"/>
  <c r="T302" i="1"/>
  <c r="U302" i="1" s="1"/>
  <c r="S302" i="1"/>
  <c r="Q302" i="1"/>
  <c r="R302" i="1" s="1"/>
  <c r="P302" i="1"/>
  <c r="N302" i="1"/>
  <c r="O302" i="1" s="1"/>
  <c r="M302" i="1"/>
  <c r="K302" i="1"/>
  <c r="L302" i="1" s="1"/>
  <c r="J302" i="1"/>
  <c r="Z301" i="1"/>
  <c r="AA301" i="1" s="1"/>
  <c r="Y301" i="1"/>
  <c r="W301" i="1"/>
  <c r="V301" i="1"/>
  <c r="T301" i="1"/>
  <c r="U301" i="1" s="1"/>
  <c r="S301" i="1"/>
  <c r="Q301" i="1"/>
  <c r="R301" i="1" s="1"/>
  <c r="P301" i="1"/>
  <c r="N301" i="1"/>
  <c r="O301" i="1" s="1"/>
  <c r="M301" i="1"/>
  <c r="K301" i="1"/>
  <c r="L301" i="1" s="1"/>
  <c r="J301" i="1"/>
  <c r="Z300" i="1"/>
  <c r="AA300" i="1" s="1"/>
  <c r="Y300" i="1"/>
  <c r="W300" i="1"/>
  <c r="X300" i="1" s="1"/>
  <c r="V300" i="1"/>
  <c r="T300" i="1"/>
  <c r="S300" i="1"/>
  <c r="Q300" i="1"/>
  <c r="R300" i="1" s="1"/>
  <c r="P300" i="1"/>
  <c r="N300" i="1"/>
  <c r="O300" i="1" s="1"/>
  <c r="M300" i="1"/>
  <c r="K300" i="1"/>
  <c r="L300" i="1" s="1"/>
  <c r="J300" i="1"/>
  <c r="Z299" i="1"/>
  <c r="Y299" i="1"/>
  <c r="W299" i="1"/>
  <c r="X299" i="1" s="1"/>
  <c r="V299" i="1"/>
  <c r="T299" i="1"/>
  <c r="U299" i="1" s="1"/>
  <c r="S299" i="1"/>
  <c r="Q299" i="1"/>
  <c r="R299" i="1" s="1"/>
  <c r="P299" i="1"/>
  <c r="N299" i="1"/>
  <c r="O299" i="1" s="1"/>
  <c r="M299" i="1"/>
  <c r="K299" i="1"/>
  <c r="L299" i="1" s="1"/>
  <c r="J299" i="1"/>
  <c r="Z298" i="1"/>
  <c r="AA298" i="1" s="1"/>
  <c r="Y298" i="1"/>
  <c r="W298" i="1"/>
  <c r="X298" i="1" s="1"/>
  <c r="V298" i="1"/>
  <c r="T298" i="1"/>
  <c r="U298" i="1" s="1"/>
  <c r="S298" i="1"/>
  <c r="Q298" i="1"/>
  <c r="R298" i="1" s="1"/>
  <c r="P298" i="1"/>
  <c r="N298" i="1"/>
  <c r="O298" i="1" s="1"/>
  <c r="M298" i="1"/>
  <c r="K298" i="1"/>
  <c r="L298" i="1" s="1"/>
  <c r="AN67" i="1" s="1"/>
  <c r="J298" i="1"/>
  <c r="Z297" i="1"/>
  <c r="Y297" i="1"/>
  <c r="W297" i="1"/>
  <c r="X297" i="1" s="1"/>
  <c r="V297" i="1"/>
  <c r="T297" i="1"/>
  <c r="U297" i="1" s="1"/>
  <c r="S297" i="1"/>
  <c r="Q297" i="1"/>
  <c r="R297" i="1" s="1"/>
  <c r="P297" i="1"/>
  <c r="N297" i="1"/>
  <c r="O297" i="1" s="1"/>
  <c r="M297" i="1"/>
  <c r="K297" i="1"/>
  <c r="L297" i="1" s="1"/>
  <c r="J297" i="1"/>
  <c r="Z296" i="1"/>
  <c r="AA296" i="1" s="1"/>
  <c r="Y296" i="1"/>
  <c r="W296" i="1"/>
  <c r="X296" i="1" s="1"/>
  <c r="V296" i="1"/>
  <c r="T296" i="1"/>
  <c r="U296" i="1" s="1"/>
  <c r="S296" i="1"/>
  <c r="Q296" i="1"/>
  <c r="P296" i="1"/>
  <c r="N296" i="1"/>
  <c r="O296" i="1" s="1"/>
  <c r="M296" i="1"/>
  <c r="K296" i="1"/>
  <c r="L296" i="1" s="1"/>
  <c r="J296" i="1"/>
  <c r="Z295" i="1"/>
  <c r="AA295" i="1" s="1"/>
  <c r="Y295" i="1"/>
  <c r="W295" i="1"/>
  <c r="X295" i="1" s="1"/>
  <c r="V295" i="1"/>
  <c r="T295" i="1"/>
  <c r="U295" i="1" s="1"/>
  <c r="S295" i="1"/>
  <c r="Q295" i="1"/>
  <c r="R295" i="1" s="1"/>
  <c r="P295" i="1"/>
  <c r="N295" i="1"/>
  <c r="O295" i="1" s="1"/>
  <c r="M295" i="1"/>
  <c r="K295" i="1"/>
  <c r="J295" i="1"/>
  <c r="Z294" i="1"/>
  <c r="AA294" i="1" s="1"/>
  <c r="Y294" i="1"/>
  <c r="W294" i="1"/>
  <c r="X294" i="1" s="1"/>
  <c r="V294" i="1"/>
  <c r="T294" i="1"/>
  <c r="U294" i="1" s="1"/>
  <c r="S294" i="1"/>
  <c r="Q294" i="1"/>
  <c r="R294" i="1" s="1"/>
  <c r="P294" i="1"/>
  <c r="N294" i="1"/>
  <c r="O294" i="1" s="1"/>
  <c r="M294" i="1"/>
  <c r="K294" i="1"/>
  <c r="L294" i="1" s="1"/>
  <c r="AN65" i="1" s="1"/>
  <c r="J294" i="1"/>
  <c r="Z293" i="1"/>
  <c r="AA293" i="1" s="1"/>
  <c r="Y293" i="1"/>
  <c r="W293" i="1"/>
  <c r="X293" i="1" s="1"/>
  <c r="V293" i="1"/>
  <c r="T293" i="1"/>
  <c r="U293" i="1" s="1"/>
  <c r="S293" i="1"/>
  <c r="Q293" i="1"/>
  <c r="R293" i="1" s="1"/>
  <c r="P293" i="1"/>
  <c r="N293" i="1"/>
  <c r="O293" i="1" s="1"/>
  <c r="M293" i="1"/>
  <c r="K293" i="1"/>
  <c r="L293" i="1" s="1"/>
  <c r="AN64" i="1" s="1"/>
  <c r="J293" i="1"/>
  <c r="Z292" i="1"/>
  <c r="Y292" i="1"/>
  <c r="W292" i="1"/>
  <c r="X292" i="1" s="1"/>
  <c r="V292" i="1"/>
  <c r="T292" i="1"/>
  <c r="U292" i="1" s="1"/>
  <c r="S292" i="1"/>
  <c r="Q292" i="1"/>
  <c r="R292" i="1" s="1"/>
  <c r="P292" i="1"/>
  <c r="N292" i="1"/>
  <c r="O292" i="1" s="1"/>
  <c r="M292" i="1"/>
  <c r="K292" i="1"/>
  <c r="L292" i="1" s="1"/>
  <c r="J292" i="1"/>
  <c r="Z291" i="1"/>
  <c r="AA291" i="1" s="1"/>
  <c r="Y291" i="1"/>
  <c r="W291" i="1"/>
  <c r="X291" i="1" s="1"/>
  <c r="V291" i="1"/>
  <c r="T291" i="1"/>
  <c r="S291" i="1"/>
  <c r="Q291" i="1"/>
  <c r="R291" i="1" s="1"/>
  <c r="P291" i="1"/>
  <c r="N291" i="1"/>
  <c r="O291" i="1" s="1"/>
  <c r="M291" i="1"/>
  <c r="K291" i="1"/>
  <c r="L291" i="1" s="1"/>
  <c r="J291" i="1"/>
  <c r="Z290" i="1"/>
  <c r="AA290" i="1" s="1"/>
  <c r="Y290" i="1"/>
  <c r="W290" i="1"/>
  <c r="V290" i="1"/>
  <c r="T290" i="1"/>
  <c r="U290" i="1" s="1"/>
  <c r="S290" i="1"/>
  <c r="Q290" i="1"/>
  <c r="R290" i="1" s="1"/>
  <c r="P290" i="1"/>
  <c r="N290" i="1"/>
  <c r="O290" i="1" s="1"/>
  <c r="M290" i="1"/>
  <c r="K290" i="1"/>
  <c r="L290" i="1" s="1"/>
  <c r="J290" i="1"/>
  <c r="Z289" i="1"/>
  <c r="Y289" i="1"/>
  <c r="W289" i="1"/>
  <c r="X289" i="1" s="1"/>
  <c r="V289" i="1"/>
  <c r="T289" i="1"/>
  <c r="U289" i="1" s="1"/>
  <c r="S289" i="1"/>
  <c r="Q289" i="1"/>
  <c r="R289" i="1" s="1"/>
  <c r="P289" i="1"/>
  <c r="N289" i="1"/>
  <c r="O289" i="1" s="1"/>
  <c r="M289" i="1"/>
  <c r="K289" i="1"/>
  <c r="L289" i="1" s="1"/>
  <c r="J289" i="1"/>
  <c r="Z288" i="1"/>
  <c r="AA288" i="1" s="1"/>
  <c r="Y288" i="1"/>
  <c r="W288" i="1"/>
  <c r="X288" i="1" s="1"/>
  <c r="V288" i="1"/>
  <c r="T288" i="1"/>
  <c r="U288" i="1" s="1"/>
  <c r="S288" i="1"/>
  <c r="Q288" i="1"/>
  <c r="R288" i="1" s="1"/>
  <c r="P288" i="1"/>
  <c r="N288" i="1"/>
  <c r="O288" i="1" s="1"/>
  <c r="M288" i="1"/>
  <c r="K288" i="1"/>
  <c r="L288" i="1" s="1"/>
  <c r="AN63" i="1" s="1"/>
  <c r="J288" i="1"/>
  <c r="Z287" i="1"/>
  <c r="AA287" i="1" s="1"/>
  <c r="Y287" i="1"/>
  <c r="W287" i="1"/>
  <c r="X287" i="1" s="1"/>
  <c r="V287" i="1"/>
  <c r="T287" i="1"/>
  <c r="U287" i="1" s="1"/>
  <c r="S287" i="1"/>
  <c r="Q287" i="1"/>
  <c r="R287" i="1" s="1"/>
  <c r="P287" i="1"/>
  <c r="N287" i="1"/>
  <c r="O287" i="1" s="1"/>
  <c r="M287" i="1"/>
  <c r="K287" i="1"/>
  <c r="L287" i="1" s="1"/>
  <c r="AN62" i="1" s="1"/>
  <c r="J287" i="1"/>
  <c r="Z286" i="1"/>
  <c r="AA286" i="1" s="1"/>
  <c r="Y286" i="1"/>
  <c r="W286" i="1"/>
  <c r="V286" i="1"/>
  <c r="T286" i="1"/>
  <c r="U286" i="1" s="1"/>
  <c r="S286" i="1"/>
  <c r="Q286" i="1"/>
  <c r="R286" i="1" s="1"/>
  <c r="P286" i="1"/>
  <c r="N286" i="1"/>
  <c r="O286" i="1" s="1"/>
  <c r="M286" i="1"/>
  <c r="K286" i="1"/>
  <c r="L286" i="1" s="1"/>
  <c r="J286" i="1"/>
  <c r="Z285" i="1"/>
  <c r="AA285" i="1" s="1"/>
  <c r="Y285" i="1"/>
  <c r="W285" i="1"/>
  <c r="X285" i="1" s="1"/>
  <c r="V285" i="1"/>
  <c r="T285" i="1"/>
  <c r="U285" i="1" s="1"/>
  <c r="S285" i="1"/>
  <c r="Q285" i="1"/>
  <c r="R285" i="1" s="1"/>
  <c r="BB52" i="1" s="1"/>
  <c r="P285" i="1"/>
  <c r="N285" i="1"/>
  <c r="O285" i="1" s="1"/>
  <c r="M285" i="1"/>
  <c r="K285" i="1"/>
  <c r="L285" i="1" s="1"/>
  <c r="J285" i="1"/>
  <c r="Z284" i="1"/>
  <c r="AA284" i="1" s="1"/>
  <c r="Y284" i="1"/>
  <c r="W284" i="1"/>
  <c r="X284" i="1" s="1"/>
  <c r="V284" i="1"/>
  <c r="T284" i="1"/>
  <c r="S284" i="1"/>
  <c r="Q284" i="1"/>
  <c r="R284" i="1" s="1"/>
  <c r="P284" i="1"/>
  <c r="N284" i="1"/>
  <c r="O284" i="1" s="1"/>
  <c r="M284" i="1"/>
  <c r="K284" i="1"/>
  <c r="L284" i="1" s="1"/>
  <c r="J284" i="1"/>
  <c r="Z283" i="1"/>
  <c r="AA283" i="1" s="1"/>
  <c r="Y283" i="1"/>
  <c r="W283" i="1"/>
  <c r="X283" i="1" s="1"/>
  <c r="V283" i="1"/>
  <c r="T283" i="1"/>
  <c r="U283" i="1" s="1"/>
  <c r="S283" i="1"/>
  <c r="Q283" i="1"/>
  <c r="P283" i="1"/>
  <c r="N283" i="1"/>
  <c r="O283" i="1" s="1"/>
  <c r="M283" i="1"/>
  <c r="K283" i="1"/>
  <c r="L283" i="1" s="1"/>
  <c r="J283" i="1"/>
  <c r="Z282" i="1"/>
  <c r="AA282" i="1" s="1"/>
  <c r="Y282" i="1"/>
  <c r="W282" i="1"/>
  <c r="X282" i="1" s="1"/>
  <c r="V282" i="1"/>
  <c r="T282" i="1"/>
  <c r="U282" i="1" s="1"/>
  <c r="S282" i="1"/>
  <c r="Q282" i="1"/>
  <c r="R282" i="1" s="1"/>
  <c r="P282" i="1"/>
  <c r="N282" i="1"/>
  <c r="O282" i="1" s="1"/>
  <c r="M282" i="1"/>
  <c r="K282" i="1"/>
  <c r="J282" i="1"/>
  <c r="Z281" i="1"/>
  <c r="AA281" i="1" s="1"/>
  <c r="Y281" i="1"/>
  <c r="W281" i="1"/>
  <c r="X281" i="1" s="1"/>
  <c r="V281" i="1"/>
  <c r="T281" i="1"/>
  <c r="U281" i="1" s="1"/>
  <c r="S281" i="1"/>
  <c r="Q281" i="1"/>
  <c r="R281" i="1" s="1"/>
  <c r="BB50" i="1" s="1"/>
  <c r="P281" i="1"/>
  <c r="N281" i="1"/>
  <c r="O281" i="1" s="1"/>
  <c r="M281" i="1"/>
  <c r="K281" i="1"/>
  <c r="L281" i="1" s="1"/>
  <c r="J281" i="1"/>
  <c r="Z280" i="1"/>
  <c r="AA280" i="1" s="1"/>
  <c r="Y280" i="1"/>
  <c r="W280" i="1"/>
  <c r="X280" i="1" s="1"/>
  <c r="V280" i="1"/>
  <c r="T280" i="1"/>
  <c r="S280" i="1"/>
  <c r="Q280" i="1"/>
  <c r="R280" i="1" s="1"/>
  <c r="P280" i="1"/>
  <c r="N280" i="1"/>
  <c r="O280" i="1" s="1"/>
  <c r="M280" i="1"/>
  <c r="K280" i="1"/>
  <c r="L280" i="1" s="1"/>
  <c r="J280" i="1"/>
  <c r="Z279" i="1"/>
  <c r="AA279" i="1" s="1"/>
  <c r="Y279" i="1"/>
  <c r="W279" i="1"/>
  <c r="X279" i="1" s="1"/>
  <c r="V279" i="1"/>
  <c r="T279" i="1"/>
  <c r="S279" i="1"/>
  <c r="Q279" i="1"/>
  <c r="R279" i="1" s="1"/>
  <c r="P279" i="1"/>
  <c r="N279" i="1"/>
  <c r="O279" i="1" s="1"/>
  <c r="M279" i="1"/>
  <c r="K279" i="1"/>
  <c r="L279" i="1" s="1"/>
  <c r="J279" i="1"/>
  <c r="Z278" i="1"/>
  <c r="AA278" i="1" s="1"/>
  <c r="Y278" i="1"/>
  <c r="W278" i="1"/>
  <c r="X278" i="1" s="1"/>
  <c r="V278" i="1"/>
  <c r="T278" i="1"/>
  <c r="S278" i="1"/>
  <c r="Q278" i="1"/>
  <c r="R278" i="1" s="1"/>
  <c r="P278" i="1"/>
  <c r="N278" i="1"/>
  <c r="O278" i="1" s="1"/>
  <c r="M278" i="1"/>
  <c r="K278" i="1"/>
  <c r="L278" i="1" s="1"/>
  <c r="J278" i="1"/>
  <c r="Z277" i="1"/>
  <c r="AA277" i="1" s="1"/>
  <c r="Y277" i="1"/>
  <c r="W277" i="1"/>
  <c r="X277" i="1" s="1"/>
  <c r="V277" i="1"/>
  <c r="T277" i="1"/>
  <c r="U277" i="1" s="1"/>
  <c r="S277" i="1"/>
  <c r="Q277" i="1"/>
  <c r="R277" i="1" s="1"/>
  <c r="BB49" i="1" s="1"/>
  <c r="P277" i="1"/>
  <c r="N277" i="1"/>
  <c r="O277" i="1" s="1"/>
  <c r="M277" i="1"/>
  <c r="K277" i="1"/>
  <c r="L277" i="1" s="1"/>
  <c r="J277" i="1"/>
  <c r="Z276" i="1"/>
  <c r="AA276" i="1" s="1"/>
  <c r="Y276" i="1"/>
  <c r="W276" i="1"/>
  <c r="V276" i="1"/>
  <c r="T276" i="1"/>
  <c r="U276" i="1" s="1"/>
  <c r="S276" i="1"/>
  <c r="Q276" i="1"/>
  <c r="R276" i="1" s="1"/>
  <c r="P276" i="1"/>
  <c r="N276" i="1"/>
  <c r="O276" i="1" s="1"/>
  <c r="M276" i="1"/>
  <c r="K276" i="1"/>
  <c r="L276" i="1" s="1"/>
  <c r="J276" i="1"/>
  <c r="Z275" i="1"/>
  <c r="Y275" i="1"/>
  <c r="W275" i="1"/>
  <c r="X275" i="1" s="1"/>
  <c r="V275" i="1"/>
  <c r="T275" i="1"/>
  <c r="U275" i="1" s="1"/>
  <c r="S275" i="1"/>
  <c r="Q275" i="1"/>
  <c r="R275" i="1" s="1"/>
  <c r="P275" i="1"/>
  <c r="N275" i="1"/>
  <c r="O275" i="1" s="1"/>
  <c r="M275" i="1"/>
  <c r="K275" i="1"/>
  <c r="L275" i="1" s="1"/>
  <c r="J275" i="1"/>
  <c r="Z274" i="1"/>
  <c r="AA274" i="1" s="1"/>
  <c r="Y274" i="1"/>
  <c r="W274" i="1"/>
  <c r="X274" i="1" s="1"/>
  <c r="V274" i="1"/>
  <c r="T274" i="1"/>
  <c r="S274" i="1"/>
  <c r="Q274" i="1"/>
  <c r="R274" i="1" s="1"/>
  <c r="P274" i="1"/>
  <c r="N274" i="1"/>
  <c r="O274" i="1" s="1"/>
  <c r="M274" i="1"/>
  <c r="K274" i="1"/>
  <c r="L274" i="1" s="1"/>
  <c r="J274" i="1"/>
  <c r="Z273" i="1"/>
  <c r="AA273" i="1" s="1"/>
  <c r="Y273" i="1"/>
  <c r="W273" i="1"/>
  <c r="X273" i="1" s="1"/>
  <c r="V273" i="1"/>
  <c r="T273" i="1"/>
  <c r="U273" i="1" s="1"/>
  <c r="S273" i="1"/>
  <c r="Q273" i="1"/>
  <c r="R273" i="1" s="1"/>
  <c r="BB48" i="1" s="1"/>
  <c r="P273" i="1"/>
  <c r="N273" i="1"/>
  <c r="O273" i="1" s="1"/>
  <c r="M273" i="1"/>
  <c r="K273" i="1"/>
  <c r="L273" i="1" s="1"/>
  <c r="J273" i="1"/>
  <c r="Z272" i="1"/>
  <c r="AA272" i="1" s="1"/>
  <c r="Y272" i="1"/>
  <c r="W272" i="1"/>
  <c r="X272" i="1" s="1"/>
  <c r="V272" i="1"/>
  <c r="T272" i="1"/>
  <c r="U272" i="1" s="1"/>
  <c r="S272" i="1"/>
  <c r="Q272" i="1"/>
  <c r="R272" i="1" s="1"/>
  <c r="P272" i="1"/>
  <c r="N272" i="1"/>
  <c r="O272" i="1" s="1"/>
  <c r="M272" i="1"/>
  <c r="K272" i="1"/>
  <c r="L272" i="1" s="1"/>
  <c r="AN60" i="1" s="1"/>
  <c r="J272" i="1"/>
  <c r="Z271" i="1"/>
  <c r="AA271" i="1" s="1"/>
  <c r="Y271" i="1"/>
  <c r="W271" i="1"/>
  <c r="X271" i="1" s="1"/>
  <c r="V271" i="1"/>
  <c r="T271" i="1"/>
  <c r="U271" i="1" s="1"/>
  <c r="S271" i="1"/>
  <c r="Q271" i="1"/>
  <c r="P271" i="1"/>
  <c r="N271" i="1"/>
  <c r="O271" i="1" s="1"/>
  <c r="M271" i="1"/>
  <c r="K271" i="1"/>
  <c r="L271" i="1" s="1"/>
  <c r="J271" i="1"/>
  <c r="Z270" i="1"/>
  <c r="Y270" i="1"/>
  <c r="W270" i="1"/>
  <c r="X270" i="1" s="1"/>
  <c r="V270" i="1"/>
  <c r="T270" i="1"/>
  <c r="U270" i="1" s="1"/>
  <c r="S270" i="1"/>
  <c r="Q270" i="1"/>
  <c r="R270" i="1" s="1"/>
  <c r="P270" i="1"/>
  <c r="N270" i="1"/>
  <c r="O270" i="1" s="1"/>
  <c r="M270" i="1"/>
  <c r="K270" i="1"/>
  <c r="L270" i="1" s="1"/>
  <c r="J270" i="1"/>
  <c r="Z269" i="1"/>
  <c r="AA269" i="1" s="1"/>
  <c r="Y269" i="1"/>
  <c r="W269" i="1"/>
  <c r="X269" i="1" s="1"/>
  <c r="V269" i="1"/>
  <c r="T269" i="1"/>
  <c r="U269" i="1" s="1"/>
  <c r="S269" i="1"/>
  <c r="Q269" i="1"/>
  <c r="R269" i="1" s="1"/>
  <c r="P269" i="1"/>
  <c r="N269" i="1"/>
  <c r="O269" i="1" s="1"/>
  <c r="M269" i="1"/>
  <c r="K269" i="1"/>
  <c r="L269" i="1" s="1"/>
  <c r="AN59" i="1" s="1"/>
  <c r="J269" i="1"/>
  <c r="Z268" i="1"/>
  <c r="AA268" i="1" s="1"/>
  <c r="Y268" i="1"/>
  <c r="W268" i="1"/>
  <c r="X268" i="1" s="1"/>
  <c r="V268" i="1"/>
  <c r="T268" i="1"/>
  <c r="U268" i="1" s="1"/>
  <c r="S268" i="1"/>
  <c r="Q268" i="1"/>
  <c r="P268" i="1"/>
  <c r="N268" i="1"/>
  <c r="O268" i="1" s="1"/>
  <c r="M268" i="1"/>
  <c r="K268" i="1"/>
  <c r="L268" i="1" s="1"/>
  <c r="J268" i="1"/>
  <c r="Z267" i="1"/>
  <c r="AA267" i="1" s="1"/>
  <c r="Y267" i="1"/>
  <c r="W267" i="1"/>
  <c r="X267" i="1" s="1"/>
  <c r="V267" i="1"/>
  <c r="T267" i="1"/>
  <c r="U267" i="1" s="1"/>
  <c r="S267" i="1"/>
  <c r="Q267" i="1"/>
  <c r="R267" i="1" s="1"/>
  <c r="P267" i="1"/>
  <c r="N267" i="1"/>
  <c r="O267" i="1" s="1"/>
  <c r="M267" i="1"/>
  <c r="K267" i="1"/>
  <c r="L267" i="1" s="1"/>
  <c r="AN58" i="1" s="1"/>
  <c r="J267" i="1"/>
  <c r="Z266" i="1"/>
  <c r="AA266" i="1" s="1"/>
  <c r="Y266" i="1"/>
  <c r="W266" i="1"/>
  <c r="V266" i="1"/>
  <c r="T266" i="1"/>
  <c r="U266" i="1" s="1"/>
  <c r="S266" i="1"/>
  <c r="Q266" i="1"/>
  <c r="R266" i="1" s="1"/>
  <c r="P266" i="1"/>
  <c r="N266" i="1"/>
  <c r="O266" i="1" s="1"/>
  <c r="M266" i="1"/>
  <c r="K266" i="1"/>
  <c r="L266" i="1" s="1"/>
  <c r="J266" i="1"/>
  <c r="Z265" i="1"/>
  <c r="AA265" i="1" s="1"/>
  <c r="Y265" i="1"/>
  <c r="W265" i="1"/>
  <c r="X265" i="1" s="1"/>
  <c r="V265" i="1"/>
  <c r="T265" i="1"/>
  <c r="S265" i="1"/>
  <c r="Q265" i="1"/>
  <c r="R265" i="1" s="1"/>
  <c r="P265" i="1"/>
  <c r="N265" i="1"/>
  <c r="O265" i="1" s="1"/>
  <c r="M265" i="1"/>
  <c r="K265" i="1"/>
  <c r="L265" i="1" s="1"/>
  <c r="J265" i="1"/>
  <c r="Z264" i="1"/>
  <c r="AA264" i="1" s="1"/>
  <c r="Y264" i="1"/>
  <c r="W264" i="1"/>
  <c r="V264" i="1"/>
  <c r="T264" i="1"/>
  <c r="U264" i="1" s="1"/>
  <c r="S264" i="1"/>
  <c r="Q264" i="1"/>
  <c r="R264" i="1" s="1"/>
  <c r="P264" i="1"/>
  <c r="N264" i="1"/>
  <c r="O264" i="1" s="1"/>
  <c r="M264" i="1"/>
  <c r="K264" i="1"/>
  <c r="L264" i="1" s="1"/>
  <c r="J264" i="1"/>
  <c r="Z263" i="1"/>
  <c r="AA263" i="1" s="1"/>
  <c r="Y263" i="1"/>
  <c r="W263" i="1"/>
  <c r="X263" i="1" s="1"/>
  <c r="V263" i="1"/>
  <c r="T263" i="1"/>
  <c r="U263" i="1" s="1"/>
  <c r="S263" i="1"/>
  <c r="Q263" i="1"/>
  <c r="R263" i="1" s="1"/>
  <c r="P263" i="1"/>
  <c r="N263" i="1"/>
  <c r="O263" i="1" s="1"/>
  <c r="AU36" i="1" s="1"/>
  <c r="M263" i="1"/>
  <c r="K263" i="1"/>
  <c r="L263" i="1" s="1"/>
  <c r="J263" i="1"/>
  <c r="Z262" i="1"/>
  <c r="AA262" i="1" s="1"/>
  <c r="Y262" i="1"/>
  <c r="W262" i="1"/>
  <c r="X262" i="1" s="1"/>
  <c r="V262" i="1"/>
  <c r="T262" i="1"/>
  <c r="U262" i="1" s="1"/>
  <c r="S262" i="1"/>
  <c r="Q262" i="1"/>
  <c r="R262" i="1" s="1"/>
  <c r="P262" i="1"/>
  <c r="N262" i="1"/>
  <c r="O262" i="1" s="1"/>
  <c r="AU35" i="1" s="1"/>
  <c r="M262" i="1"/>
  <c r="K262" i="1"/>
  <c r="L262" i="1" s="1"/>
  <c r="J262" i="1"/>
  <c r="Z261" i="1"/>
  <c r="AA261" i="1" s="1"/>
  <c r="Y261" i="1"/>
  <c r="W261" i="1"/>
  <c r="X261" i="1" s="1"/>
  <c r="V261" i="1"/>
  <c r="T261" i="1"/>
  <c r="U261" i="1" s="1"/>
  <c r="S261" i="1"/>
  <c r="Q261" i="1"/>
  <c r="R261" i="1" s="1"/>
  <c r="P261" i="1"/>
  <c r="N261" i="1"/>
  <c r="O261" i="1" s="1"/>
  <c r="M261" i="1"/>
  <c r="K261" i="1"/>
  <c r="L261" i="1" s="1"/>
  <c r="AN57" i="1" s="1"/>
  <c r="J261" i="1"/>
  <c r="Z260" i="1"/>
  <c r="AA260" i="1" s="1"/>
  <c r="Y260" i="1"/>
  <c r="W260" i="1"/>
  <c r="X260" i="1" s="1"/>
  <c r="V260" i="1"/>
  <c r="T260" i="1"/>
  <c r="U260" i="1" s="1"/>
  <c r="S260" i="1"/>
  <c r="Q260" i="1"/>
  <c r="R260" i="1" s="1"/>
  <c r="BB45" i="1" s="1"/>
  <c r="P260" i="1"/>
  <c r="N260" i="1"/>
  <c r="O260" i="1" s="1"/>
  <c r="M260" i="1"/>
  <c r="K260" i="1"/>
  <c r="L260" i="1" s="1"/>
  <c r="J260" i="1"/>
  <c r="Z259" i="1"/>
  <c r="AA259" i="1" s="1"/>
  <c r="Y259" i="1"/>
  <c r="W259" i="1"/>
  <c r="X259" i="1" s="1"/>
  <c r="V259" i="1"/>
  <c r="T259" i="1"/>
  <c r="S259" i="1"/>
  <c r="Q259" i="1"/>
  <c r="R259" i="1" s="1"/>
  <c r="P259" i="1"/>
  <c r="N259" i="1"/>
  <c r="O259" i="1" s="1"/>
  <c r="M259" i="1"/>
  <c r="K259" i="1"/>
  <c r="L259" i="1" s="1"/>
  <c r="J259" i="1"/>
  <c r="Z258" i="1"/>
  <c r="Y258" i="1"/>
  <c r="W258" i="1"/>
  <c r="X258" i="1" s="1"/>
  <c r="V258" i="1"/>
  <c r="T258" i="1"/>
  <c r="U258" i="1" s="1"/>
  <c r="S258" i="1"/>
  <c r="Q258" i="1"/>
  <c r="R258" i="1" s="1"/>
  <c r="P258" i="1"/>
  <c r="N258" i="1"/>
  <c r="O258" i="1" s="1"/>
  <c r="M258" i="1"/>
  <c r="K258" i="1"/>
  <c r="L258" i="1" s="1"/>
  <c r="J258" i="1"/>
  <c r="Z257" i="1"/>
  <c r="AA257" i="1" s="1"/>
  <c r="Y257" i="1"/>
  <c r="W257" i="1"/>
  <c r="X257" i="1" s="1"/>
  <c r="V257" i="1"/>
  <c r="T257" i="1"/>
  <c r="U257" i="1" s="1"/>
  <c r="S257" i="1"/>
  <c r="Q257" i="1"/>
  <c r="R257" i="1" s="1"/>
  <c r="P257" i="1"/>
  <c r="N257" i="1"/>
  <c r="O257" i="1" s="1"/>
  <c r="M257" i="1"/>
  <c r="K257" i="1"/>
  <c r="L257" i="1" s="1"/>
  <c r="AN56" i="1" s="1"/>
  <c r="J257" i="1"/>
  <c r="Z256" i="1"/>
  <c r="AA256" i="1" s="1"/>
  <c r="Y256" i="1"/>
  <c r="W256" i="1"/>
  <c r="X256" i="1" s="1"/>
  <c r="V256" i="1"/>
  <c r="T256" i="1"/>
  <c r="S256" i="1"/>
  <c r="Q256" i="1"/>
  <c r="R256" i="1" s="1"/>
  <c r="P256" i="1"/>
  <c r="N256" i="1"/>
  <c r="O256" i="1" s="1"/>
  <c r="M256" i="1"/>
  <c r="K256" i="1"/>
  <c r="L256" i="1" s="1"/>
  <c r="J256" i="1"/>
  <c r="Z255" i="1"/>
  <c r="Y255" i="1"/>
  <c r="W255" i="1"/>
  <c r="X255" i="1" s="1"/>
  <c r="V255" i="1"/>
  <c r="T255" i="1"/>
  <c r="U255" i="1" s="1"/>
  <c r="S255" i="1"/>
  <c r="Q255" i="1"/>
  <c r="R255" i="1" s="1"/>
  <c r="P255" i="1"/>
  <c r="N255" i="1"/>
  <c r="O255" i="1" s="1"/>
  <c r="M255" i="1"/>
  <c r="K255" i="1"/>
  <c r="L255" i="1" s="1"/>
  <c r="J255" i="1"/>
  <c r="Z254" i="1"/>
  <c r="AA254" i="1" s="1"/>
  <c r="Y254" i="1"/>
  <c r="W254" i="1"/>
  <c r="X254" i="1" s="1"/>
  <c r="V254" i="1"/>
  <c r="T254" i="1"/>
  <c r="U254" i="1" s="1"/>
  <c r="S254" i="1"/>
  <c r="Q254" i="1"/>
  <c r="R254" i="1" s="1"/>
  <c r="P254" i="1"/>
  <c r="N254" i="1"/>
  <c r="O254" i="1" s="1"/>
  <c r="M254" i="1"/>
  <c r="K254" i="1"/>
  <c r="L254" i="1" s="1"/>
  <c r="AN55" i="1" s="1"/>
  <c r="J254" i="1"/>
  <c r="Z253" i="1"/>
  <c r="AA253" i="1" s="1"/>
  <c r="Y253" i="1"/>
  <c r="W253" i="1"/>
  <c r="X253" i="1" s="1"/>
  <c r="V253" i="1"/>
  <c r="T253" i="1"/>
  <c r="U253" i="1" s="1"/>
  <c r="S253" i="1"/>
  <c r="Q253" i="1"/>
  <c r="R253" i="1" s="1"/>
  <c r="P253" i="1"/>
  <c r="N253" i="1"/>
  <c r="O253" i="1" s="1"/>
  <c r="M253" i="1"/>
  <c r="K253" i="1"/>
  <c r="L253" i="1" s="1"/>
  <c r="AN54" i="1" s="1"/>
  <c r="J253" i="1"/>
  <c r="Z252" i="1"/>
  <c r="AA252" i="1" s="1"/>
  <c r="Y252" i="1"/>
  <c r="W252" i="1"/>
  <c r="X252" i="1" s="1"/>
  <c r="V252" i="1"/>
  <c r="T252" i="1"/>
  <c r="U252" i="1" s="1"/>
  <c r="S252" i="1"/>
  <c r="Q252" i="1"/>
  <c r="R252" i="1" s="1"/>
  <c r="P252" i="1"/>
  <c r="N252" i="1"/>
  <c r="O252" i="1" s="1"/>
  <c r="AU34" i="1" s="1"/>
  <c r="M252" i="1"/>
  <c r="K252" i="1"/>
  <c r="L252" i="1" s="1"/>
  <c r="J252" i="1"/>
  <c r="Z251" i="1"/>
  <c r="AA251" i="1" s="1"/>
  <c r="Y251" i="1"/>
  <c r="W251" i="1"/>
  <c r="X251" i="1" s="1"/>
  <c r="V251" i="1"/>
  <c r="T251" i="1"/>
  <c r="U251" i="1" s="1"/>
  <c r="S251" i="1"/>
  <c r="Q251" i="1"/>
  <c r="R251" i="1" s="1"/>
  <c r="P251" i="1"/>
  <c r="N251" i="1"/>
  <c r="M251" i="1"/>
  <c r="K251" i="1"/>
  <c r="L251" i="1" s="1"/>
  <c r="J251" i="1"/>
  <c r="Z250" i="1"/>
  <c r="AA250" i="1" s="1"/>
  <c r="Y250" i="1"/>
  <c r="W250" i="1"/>
  <c r="X250" i="1" s="1"/>
  <c r="V250" i="1"/>
  <c r="T250" i="1"/>
  <c r="U250" i="1" s="1"/>
  <c r="S250" i="1"/>
  <c r="Q250" i="1"/>
  <c r="R250" i="1" s="1"/>
  <c r="P250" i="1"/>
  <c r="N250" i="1"/>
  <c r="O250" i="1" s="1"/>
  <c r="M250" i="1"/>
  <c r="K250" i="1"/>
  <c r="L250" i="1" s="1"/>
  <c r="AN53" i="1" s="1"/>
  <c r="J250" i="1"/>
  <c r="Z249" i="1"/>
  <c r="Y249" i="1"/>
  <c r="W249" i="1"/>
  <c r="X249" i="1" s="1"/>
  <c r="V249" i="1"/>
  <c r="T249" i="1"/>
  <c r="U249" i="1" s="1"/>
  <c r="S249" i="1"/>
  <c r="Q249" i="1"/>
  <c r="R249" i="1" s="1"/>
  <c r="P249" i="1"/>
  <c r="N249" i="1"/>
  <c r="O249" i="1" s="1"/>
  <c r="M249" i="1"/>
  <c r="K249" i="1"/>
  <c r="L249" i="1" s="1"/>
  <c r="J249" i="1"/>
  <c r="Z248" i="1"/>
  <c r="AA248" i="1" s="1"/>
  <c r="Y248" i="1"/>
  <c r="W248" i="1"/>
  <c r="X248" i="1" s="1"/>
  <c r="V248" i="1"/>
  <c r="T248" i="1"/>
  <c r="S248" i="1"/>
  <c r="Q248" i="1"/>
  <c r="R248" i="1" s="1"/>
  <c r="P248" i="1"/>
  <c r="N248" i="1"/>
  <c r="O248" i="1" s="1"/>
  <c r="M248" i="1"/>
  <c r="K248" i="1"/>
  <c r="L248" i="1" s="1"/>
  <c r="J248" i="1"/>
  <c r="Z247" i="1"/>
  <c r="AA247" i="1" s="1"/>
  <c r="Y247" i="1"/>
  <c r="W247" i="1"/>
  <c r="X247" i="1" s="1"/>
  <c r="V247" i="1"/>
  <c r="T247" i="1"/>
  <c r="U247" i="1" s="1"/>
  <c r="S247" i="1"/>
  <c r="Q247" i="1"/>
  <c r="R247" i="1" s="1"/>
  <c r="P247" i="1"/>
  <c r="N247" i="1"/>
  <c r="O247" i="1" s="1"/>
  <c r="AU32" i="1" s="1"/>
  <c r="M247" i="1"/>
  <c r="K247" i="1"/>
  <c r="L247" i="1" s="1"/>
  <c r="J247" i="1"/>
  <c r="Z246" i="1"/>
  <c r="AA246" i="1" s="1"/>
  <c r="Y246" i="1"/>
  <c r="W246" i="1"/>
  <c r="V246" i="1"/>
  <c r="T246" i="1"/>
  <c r="U246" i="1" s="1"/>
  <c r="S246" i="1"/>
  <c r="Q246" i="1"/>
  <c r="R246" i="1" s="1"/>
  <c r="P246" i="1"/>
  <c r="N246" i="1"/>
  <c r="O246" i="1" s="1"/>
  <c r="M246" i="1"/>
  <c r="K246" i="1"/>
  <c r="L246" i="1" s="1"/>
  <c r="J246" i="1"/>
  <c r="Z245" i="1"/>
  <c r="AA245" i="1" s="1"/>
  <c r="Y245" i="1"/>
  <c r="W245" i="1"/>
  <c r="V245" i="1"/>
  <c r="T245" i="1"/>
  <c r="U245" i="1" s="1"/>
  <c r="S245" i="1"/>
  <c r="Q245" i="1"/>
  <c r="R245" i="1" s="1"/>
  <c r="P245" i="1"/>
  <c r="N245" i="1"/>
  <c r="O245" i="1" s="1"/>
  <c r="M245" i="1"/>
  <c r="K245" i="1"/>
  <c r="L245" i="1" s="1"/>
  <c r="J245" i="1"/>
  <c r="Z244" i="1"/>
  <c r="AA244" i="1" s="1"/>
  <c r="Y244" i="1"/>
  <c r="W244" i="1"/>
  <c r="V244" i="1"/>
  <c r="T244" i="1"/>
  <c r="U244" i="1" s="1"/>
  <c r="S244" i="1"/>
  <c r="Q244" i="1"/>
  <c r="R244" i="1" s="1"/>
  <c r="P244" i="1"/>
  <c r="N244" i="1"/>
  <c r="O244" i="1" s="1"/>
  <c r="M244" i="1"/>
  <c r="K244" i="1"/>
  <c r="L244" i="1" s="1"/>
  <c r="J244" i="1"/>
  <c r="Z243" i="1"/>
  <c r="AA243" i="1" s="1"/>
  <c r="Y243" i="1"/>
  <c r="W243" i="1"/>
  <c r="V243" i="1"/>
  <c r="T243" i="1"/>
  <c r="U243" i="1" s="1"/>
  <c r="S243" i="1"/>
  <c r="Q243" i="1"/>
  <c r="R243" i="1" s="1"/>
  <c r="P243" i="1"/>
  <c r="N243" i="1"/>
  <c r="O243" i="1" s="1"/>
  <c r="M243" i="1"/>
  <c r="K243" i="1"/>
  <c r="L243" i="1" s="1"/>
  <c r="J243" i="1"/>
  <c r="Z242" i="1"/>
  <c r="AA242" i="1" s="1"/>
  <c r="Y242" i="1"/>
  <c r="W242" i="1"/>
  <c r="X242" i="1" s="1"/>
  <c r="V242" i="1"/>
  <c r="T242" i="1"/>
  <c r="S242" i="1"/>
  <c r="Q242" i="1"/>
  <c r="R242" i="1" s="1"/>
  <c r="P242" i="1"/>
  <c r="N242" i="1"/>
  <c r="O242" i="1" s="1"/>
  <c r="M242" i="1"/>
  <c r="K242" i="1"/>
  <c r="L242" i="1" s="1"/>
  <c r="J242" i="1"/>
  <c r="Z241" i="1"/>
  <c r="AA241" i="1" s="1"/>
  <c r="Y241" i="1"/>
  <c r="W241" i="1"/>
  <c r="V241" i="1"/>
  <c r="T241" i="1"/>
  <c r="U241" i="1" s="1"/>
  <c r="S241" i="1"/>
  <c r="Q241" i="1"/>
  <c r="R241" i="1" s="1"/>
  <c r="P241" i="1"/>
  <c r="N241" i="1"/>
  <c r="O241" i="1" s="1"/>
  <c r="M241" i="1"/>
  <c r="K241" i="1"/>
  <c r="L241" i="1" s="1"/>
  <c r="J241" i="1"/>
  <c r="Z240" i="1"/>
  <c r="AA240" i="1" s="1"/>
  <c r="Y240" i="1"/>
  <c r="W240" i="1"/>
  <c r="V240" i="1"/>
  <c r="T240" i="1"/>
  <c r="U240" i="1" s="1"/>
  <c r="S240" i="1"/>
  <c r="Q240" i="1"/>
  <c r="R240" i="1" s="1"/>
  <c r="P240" i="1"/>
  <c r="N240" i="1"/>
  <c r="O240" i="1" s="1"/>
  <c r="M240" i="1"/>
  <c r="K240" i="1"/>
  <c r="L240" i="1" s="1"/>
  <c r="J240" i="1"/>
  <c r="Z239" i="1"/>
  <c r="AA239" i="1" s="1"/>
  <c r="Y239" i="1"/>
  <c r="W239" i="1"/>
  <c r="X239" i="1" s="1"/>
  <c r="V239" i="1"/>
  <c r="T239" i="1"/>
  <c r="U239" i="1" s="1"/>
  <c r="S239" i="1"/>
  <c r="Q239" i="1"/>
  <c r="R239" i="1" s="1"/>
  <c r="P239" i="1"/>
  <c r="N239" i="1"/>
  <c r="M239" i="1"/>
  <c r="K239" i="1"/>
  <c r="L239" i="1" s="1"/>
  <c r="J239" i="1"/>
  <c r="Z238" i="1"/>
  <c r="Y238" i="1"/>
  <c r="W238" i="1"/>
  <c r="X238" i="1" s="1"/>
  <c r="V238" i="1"/>
  <c r="T238" i="1"/>
  <c r="U238" i="1" s="1"/>
  <c r="S238" i="1"/>
  <c r="Q238" i="1"/>
  <c r="R238" i="1" s="1"/>
  <c r="P238" i="1"/>
  <c r="N238" i="1"/>
  <c r="O238" i="1" s="1"/>
  <c r="M238" i="1"/>
  <c r="K238" i="1"/>
  <c r="L238" i="1" s="1"/>
  <c r="J238" i="1"/>
  <c r="Z237" i="1"/>
  <c r="AA237" i="1" s="1"/>
  <c r="Y237" i="1"/>
  <c r="W237" i="1"/>
  <c r="V237" i="1"/>
  <c r="T237" i="1"/>
  <c r="U237" i="1" s="1"/>
  <c r="S237" i="1"/>
  <c r="Q237" i="1"/>
  <c r="R237" i="1" s="1"/>
  <c r="P237" i="1"/>
  <c r="N237" i="1"/>
  <c r="O237" i="1" s="1"/>
  <c r="M237" i="1"/>
  <c r="K237" i="1"/>
  <c r="L237" i="1" s="1"/>
  <c r="J237" i="1"/>
  <c r="Z236" i="1"/>
  <c r="AA236" i="1" s="1"/>
  <c r="Y236" i="1"/>
  <c r="W236" i="1"/>
  <c r="X236" i="1" s="1"/>
  <c r="V236" i="1"/>
  <c r="T236" i="1"/>
  <c r="S236" i="1"/>
  <c r="Q236" i="1"/>
  <c r="R236" i="1" s="1"/>
  <c r="P236" i="1"/>
  <c r="N236" i="1"/>
  <c r="O236" i="1" s="1"/>
  <c r="M236" i="1"/>
  <c r="K236" i="1"/>
  <c r="L236" i="1" s="1"/>
  <c r="J236" i="1"/>
  <c r="Z235" i="1"/>
  <c r="AA235" i="1" s="1"/>
  <c r="Y235" i="1"/>
  <c r="W235" i="1"/>
  <c r="X235" i="1" s="1"/>
  <c r="V235" i="1"/>
  <c r="T235" i="1"/>
  <c r="U235" i="1" s="1"/>
  <c r="S235" i="1"/>
  <c r="Q235" i="1"/>
  <c r="R235" i="1" s="1"/>
  <c r="P235" i="1"/>
  <c r="N235" i="1"/>
  <c r="O235" i="1" s="1"/>
  <c r="M235" i="1"/>
  <c r="K235" i="1"/>
  <c r="J235" i="1"/>
  <c r="Z234" i="1"/>
  <c r="AA234" i="1" s="1"/>
  <c r="Y234" i="1"/>
  <c r="W234" i="1"/>
  <c r="X234" i="1" s="1"/>
  <c r="V234" i="1"/>
  <c r="T234" i="1"/>
  <c r="U234" i="1" s="1"/>
  <c r="S234" i="1"/>
  <c r="Q234" i="1"/>
  <c r="P234" i="1"/>
  <c r="N234" i="1"/>
  <c r="O234" i="1" s="1"/>
  <c r="M234" i="1"/>
  <c r="K234" i="1"/>
  <c r="L234" i="1" s="1"/>
  <c r="J234" i="1"/>
  <c r="Z233" i="1"/>
  <c r="AA233" i="1" s="1"/>
  <c r="Y233" i="1"/>
  <c r="W233" i="1"/>
  <c r="X233" i="1" s="1"/>
  <c r="V233" i="1"/>
  <c r="T233" i="1"/>
  <c r="S233" i="1"/>
  <c r="Q233" i="1"/>
  <c r="R233" i="1" s="1"/>
  <c r="P233" i="1"/>
  <c r="N233" i="1"/>
  <c r="O233" i="1" s="1"/>
  <c r="M233" i="1"/>
  <c r="K233" i="1"/>
  <c r="L233" i="1" s="1"/>
  <c r="J233" i="1"/>
  <c r="Z232" i="1"/>
  <c r="Y232" i="1"/>
  <c r="W232" i="1"/>
  <c r="X232" i="1" s="1"/>
  <c r="V232" i="1"/>
  <c r="T232" i="1"/>
  <c r="U232" i="1" s="1"/>
  <c r="S232" i="1"/>
  <c r="Q232" i="1"/>
  <c r="R232" i="1" s="1"/>
  <c r="P232" i="1"/>
  <c r="N232" i="1"/>
  <c r="O232" i="1" s="1"/>
  <c r="M232" i="1"/>
  <c r="K232" i="1"/>
  <c r="L232" i="1" s="1"/>
  <c r="J232" i="1"/>
  <c r="Z231" i="1"/>
  <c r="AA231" i="1" s="1"/>
  <c r="Y231" i="1"/>
  <c r="W231" i="1"/>
  <c r="X231" i="1" s="1"/>
  <c r="V231" i="1"/>
  <c r="T231" i="1"/>
  <c r="U231" i="1" s="1"/>
  <c r="S231" i="1"/>
  <c r="Q231" i="1"/>
  <c r="R231" i="1" s="1"/>
  <c r="P231" i="1"/>
  <c r="N231" i="1"/>
  <c r="M231" i="1"/>
  <c r="K231" i="1"/>
  <c r="L231" i="1" s="1"/>
  <c r="J231" i="1"/>
  <c r="Z230" i="1"/>
  <c r="AA230" i="1" s="1"/>
  <c r="Y230" i="1"/>
  <c r="W230" i="1"/>
  <c r="X230" i="1" s="1"/>
  <c r="V230" i="1"/>
  <c r="T230" i="1"/>
  <c r="S230" i="1"/>
  <c r="Q230" i="1"/>
  <c r="R230" i="1" s="1"/>
  <c r="P230" i="1"/>
  <c r="N230" i="1"/>
  <c r="O230" i="1" s="1"/>
  <c r="M230" i="1"/>
  <c r="K230" i="1"/>
  <c r="L230" i="1" s="1"/>
  <c r="J230" i="1"/>
  <c r="Z229" i="1"/>
  <c r="AA229" i="1" s="1"/>
  <c r="Y229" i="1"/>
  <c r="W229" i="1"/>
  <c r="V229" i="1"/>
  <c r="T229" i="1"/>
  <c r="U229" i="1" s="1"/>
  <c r="S229" i="1"/>
  <c r="Q229" i="1"/>
  <c r="R229" i="1" s="1"/>
  <c r="P229" i="1"/>
  <c r="N229" i="1"/>
  <c r="O229" i="1" s="1"/>
  <c r="M229" i="1"/>
  <c r="K229" i="1"/>
  <c r="L229" i="1" s="1"/>
  <c r="J229" i="1"/>
  <c r="Z228" i="1"/>
  <c r="AA228" i="1" s="1"/>
  <c r="Y228" i="1"/>
  <c r="W228" i="1"/>
  <c r="X228" i="1" s="1"/>
  <c r="V228" i="1"/>
  <c r="T228" i="1"/>
  <c r="U228" i="1" s="1"/>
  <c r="S228" i="1"/>
  <c r="Q228" i="1"/>
  <c r="R228" i="1" s="1"/>
  <c r="P228" i="1"/>
  <c r="N228" i="1"/>
  <c r="O228" i="1" s="1"/>
  <c r="M228" i="1"/>
  <c r="K228" i="1"/>
  <c r="L228" i="1" s="1"/>
  <c r="AN51" i="1" s="1"/>
  <c r="J228" i="1"/>
  <c r="Z227" i="1"/>
  <c r="AA227" i="1" s="1"/>
  <c r="Y227" i="1"/>
  <c r="W227" i="1"/>
  <c r="X227" i="1" s="1"/>
  <c r="V227" i="1"/>
  <c r="T227" i="1"/>
  <c r="S227" i="1"/>
  <c r="Q227" i="1"/>
  <c r="R227" i="1" s="1"/>
  <c r="P227" i="1"/>
  <c r="N227" i="1"/>
  <c r="O227" i="1" s="1"/>
  <c r="M227" i="1"/>
  <c r="K227" i="1"/>
  <c r="L227" i="1" s="1"/>
  <c r="J227" i="1"/>
  <c r="Z226" i="1"/>
  <c r="AA226" i="1" s="1"/>
  <c r="BW39" i="1" s="1"/>
  <c r="Y226" i="1"/>
  <c r="W226" i="1"/>
  <c r="X226" i="1" s="1"/>
  <c r="V226" i="1"/>
  <c r="T226" i="1"/>
  <c r="U226" i="1" s="1"/>
  <c r="S226" i="1"/>
  <c r="Q226" i="1"/>
  <c r="R226" i="1" s="1"/>
  <c r="P226" i="1"/>
  <c r="N226" i="1"/>
  <c r="O226" i="1" s="1"/>
  <c r="M226" i="1"/>
  <c r="K226" i="1"/>
  <c r="L226" i="1" s="1"/>
  <c r="J226" i="1"/>
  <c r="Z225" i="1"/>
  <c r="AA225" i="1" s="1"/>
  <c r="Y225" i="1"/>
  <c r="W225" i="1"/>
  <c r="X225" i="1" s="1"/>
  <c r="V225" i="1"/>
  <c r="T225" i="1"/>
  <c r="U225" i="1" s="1"/>
  <c r="S225" i="1"/>
  <c r="Q225" i="1"/>
  <c r="R225" i="1" s="1"/>
  <c r="P225" i="1"/>
  <c r="N225" i="1"/>
  <c r="O225" i="1" s="1"/>
  <c r="M225" i="1"/>
  <c r="K225" i="1"/>
  <c r="L225" i="1" s="1"/>
  <c r="AN50" i="1" s="1"/>
  <c r="J225" i="1"/>
  <c r="Z224" i="1"/>
  <c r="AA224" i="1" s="1"/>
  <c r="Y224" i="1"/>
  <c r="W224" i="1"/>
  <c r="X224" i="1" s="1"/>
  <c r="V224" i="1"/>
  <c r="T224" i="1"/>
  <c r="U224" i="1" s="1"/>
  <c r="S224" i="1"/>
  <c r="Q224" i="1"/>
  <c r="R224" i="1" s="1"/>
  <c r="P224" i="1"/>
  <c r="N224" i="1"/>
  <c r="O224" i="1" s="1"/>
  <c r="M224" i="1"/>
  <c r="K224" i="1"/>
  <c r="L224" i="1" s="1"/>
  <c r="AN49" i="1" s="1"/>
  <c r="J224" i="1"/>
  <c r="Z223" i="1"/>
  <c r="AA223" i="1" s="1"/>
  <c r="Y223" i="1"/>
  <c r="W223" i="1"/>
  <c r="V223" i="1"/>
  <c r="T223" i="1"/>
  <c r="U223" i="1" s="1"/>
  <c r="S223" i="1"/>
  <c r="Q223" i="1"/>
  <c r="R223" i="1" s="1"/>
  <c r="P223" i="1"/>
  <c r="N223" i="1"/>
  <c r="O223" i="1" s="1"/>
  <c r="M223" i="1"/>
  <c r="K223" i="1"/>
  <c r="L223" i="1" s="1"/>
  <c r="J223" i="1"/>
  <c r="Z222" i="1"/>
  <c r="AA222" i="1" s="1"/>
  <c r="Y222" i="1"/>
  <c r="W222" i="1"/>
  <c r="V222" i="1"/>
  <c r="T222" i="1"/>
  <c r="U222" i="1" s="1"/>
  <c r="S222" i="1"/>
  <c r="Q222" i="1"/>
  <c r="R222" i="1" s="1"/>
  <c r="P222" i="1"/>
  <c r="N222" i="1"/>
  <c r="O222" i="1" s="1"/>
  <c r="M222" i="1"/>
  <c r="K222" i="1"/>
  <c r="L222" i="1" s="1"/>
  <c r="J222" i="1"/>
  <c r="Z221" i="1"/>
  <c r="AA221" i="1" s="1"/>
  <c r="Y221" i="1"/>
  <c r="W221" i="1"/>
  <c r="X221" i="1" s="1"/>
  <c r="V221" i="1"/>
  <c r="T221" i="1"/>
  <c r="U221" i="1" s="1"/>
  <c r="S221" i="1"/>
  <c r="Q221" i="1"/>
  <c r="R221" i="1" s="1"/>
  <c r="BB43" i="1" s="1"/>
  <c r="P221" i="1"/>
  <c r="N221" i="1"/>
  <c r="O221" i="1" s="1"/>
  <c r="M221" i="1"/>
  <c r="K221" i="1"/>
  <c r="L221" i="1" s="1"/>
  <c r="J221" i="1"/>
  <c r="Z220" i="1"/>
  <c r="AA220" i="1" s="1"/>
  <c r="Y220" i="1"/>
  <c r="W220" i="1"/>
  <c r="X220" i="1" s="1"/>
  <c r="V220" i="1"/>
  <c r="T220" i="1"/>
  <c r="S220" i="1"/>
  <c r="Q220" i="1"/>
  <c r="R220" i="1" s="1"/>
  <c r="P220" i="1"/>
  <c r="N220" i="1"/>
  <c r="O220" i="1" s="1"/>
  <c r="M220" i="1"/>
  <c r="K220" i="1"/>
  <c r="L220" i="1" s="1"/>
  <c r="J220" i="1"/>
  <c r="Z219" i="1"/>
  <c r="AA219" i="1" s="1"/>
  <c r="Y219" i="1"/>
  <c r="W219" i="1"/>
  <c r="X219" i="1" s="1"/>
  <c r="V219" i="1"/>
  <c r="T219" i="1"/>
  <c r="U219" i="1" s="1"/>
  <c r="S219" i="1"/>
  <c r="Q219" i="1"/>
  <c r="R219" i="1" s="1"/>
  <c r="P219" i="1"/>
  <c r="N219" i="1"/>
  <c r="O219" i="1" s="1"/>
  <c r="M219" i="1"/>
  <c r="K219" i="1"/>
  <c r="L219" i="1" s="1"/>
  <c r="AN48" i="1" s="1"/>
  <c r="J219" i="1"/>
  <c r="Z218" i="1"/>
  <c r="Y218" i="1"/>
  <c r="W218" i="1"/>
  <c r="X218" i="1" s="1"/>
  <c r="V218" i="1"/>
  <c r="T218" i="1"/>
  <c r="U218" i="1" s="1"/>
  <c r="S218" i="1"/>
  <c r="Q218" i="1"/>
  <c r="R218" i="1" s="1"/>
  <c r="P218" i="1"/>
  <c r="N218" i="1"/>
  <c r="O218" i="1" s="1"/>
  <c r="M218" i="1"/>
  <c r="K218" i="1"/>
  <c r="L218" i="1" s="1"/>
  <c r="J218" i="1"/>
  <c r="Z217" i="1"/>
  <c r="AA217" i="1" s="1"/>
  <c r="Y217" i="1"/>
  <c r="W217" i="1"/>
  <c r="X217" i="1" s="1"/>
  <c r="V217" i="1"/>
  <c r="T217" i="1"/>
  <c r="U217" i="1" s="1"/>
  <c r="S217" i="1"/>
  <c r="Q217" i="1"/>
  <c r="R217" i="1" s="1"/>
  <c r="P217" i="1"/>
  <c r="N217" i="1"/>
  <c r="M217" i="1"/>
  <c r="K217" i="1"/>
  <c r="L217" i="1" s="1"/>
  <c r="J217" i="1"/>
  <c r="Z216" i="1"/>
  <c r="AA216" i="1" s="1"/>
  <c r="Y216" i="1"/>
  <c r="W216" i="1"/>
  <c r="X216" i="1" s="1"/>
  <c r="V216" i="1"/>
  <c r="T216" i="1"/>
  <c r="S216" i="1"/>
  <c r="Q216" i="1"/>
  <c r="R216" i="1" s="1"/>
  <c r="P216" i="1"/>
  <c r="N216" i="1"/>
  <c r="O216" i="1" s="1"/>
  <c r="M216" i="1"/>
  <c r="K216" i="1"/>
  <c r="L216" i="1" s="1"/>
  <c r="J216" i="1"/>
  <c r="Z215" i="1"/>
  <c r="AA215" i="1" s="1"/>
  <c r="Y215" i="1"/>
  <c r="W215" i="1"/>
  <c r="X215" i="1" s="1"/>
  <c r="V215" i="1"/>
  <c r="T215" i="1"/>
  <c r="U215" i="1" s="1"/>
  <c r="S215" i="1"/>
  <c r="Q215" i="1"/>
  <c r="R215" i="1" s="1"/>
  <c r="BB42" i="1" s="1"/>
  <c r="P215" i="1"/>
  <c r="N215" i="1"/>
  <c r="O215" i="1" s="1"/>
  <c r="M215" i="1"/>
  <c r="K215" i="1"/>
  <c r="L215" i="1" s="1"/>
  <c r="J215" i="1"/>
  <c r="Z214" i="1"/>
  <c r="AA214" i="1" s="1"/>
  <c r="Y214" i="1"/>
  <c r="W214" i="1"/>
  <c r="X214" i="1" s="1"/>
  <c r="V214" i="1"/>
  <c r="T214" i="1"/>
  <c r="U214" i="1" s="1"/>
  <c r="S214" i="1"/>
  <c r="Q214" i="1"/>
  <c r="R214" i="1" s="1"/>
  <c r="P214" i="1"/>
  <c r="N214" i="1"/>
  <c r="O214" i="1" s="1"/>
  <c r="AU28" i="1" s="1"/>
  <c r="M214" i="1"/>
  <c r="K214" i="1"/>
  <c r="L214" i="1" s="1"/>
  <c r="J214" i="1"/>
  <c r="Z213" i="1"/>
  <c r="AA213" i="1" s="1"/>
  <c r="Y213" i="1"/>
  <c r="W213" i="1"/>
  <c r="X213" i="1" s="1"/>
  <c r="V213" i="1"/>
  <c r="T213" i="1"/>
  <c r="U213" i="1" s="1"/>
  <c r="S213" i="1"/>
  <c r="Q213" i="1"/>
  <c r="R213" i="1" s="1"/>
  <c r="P213" i="1"/>
  <c r="N213" i="1"/>
  <c r="O213" i="1" s="1"/>
  <c r="M213" i="1"/>
  <c r="K213" i="1"/>
  <c r="L213" i="1" s="1"/>
  <c r="AN47" i="1" s="1"/>
  <c r="J213" i="1"/>
  <c r="Z212" i="1"/>
  <c r="AA212" i="1" s="1"/>
  <c r="Y212" i="1"/>
  <c r="W212" i="1"/>
  <c r="V212" i="1"/>
  <c r="T212" i="1"/>
  <c r="U212" i="1" s="1"/>
  <c r="S212" i="1"/>
  <c r="Q212" i="1"/>
  <c r="R212" i="1" s="1"/>
  <c r="P212" i="1"/>
  <c r="N212" i="1"/>
  <c r="O212" i="1" s="1"/>
  <c r="M212" i="1"/>
  <c r="K212" i="1"/>
  <c r="L212" i="1" s="1"/>
  <c r="J212" i="1"/>
  <c r="Z211" i="1"/>
  <c r="AA211" i="1" s="1"/>
  <c r="Y211" i="1"/>
  <c r="W211" i="1"/>
  <c r="X211" i="1" s="1"/>
  <c r="V211" i="1"/>
  <c r="T211" i="1"/>
  <c r="U211" i="1" s="1"/>
  <c r="S211" i="1"/>
  <c r="Q211" i="1"/>
  <c r="R211" i="1" s="1"/>
  <c r="P211" i="1"/>
  <c r="N211" i="1"/>
  <c r="O211" i="1" s="1"/>
  <c r="M211" i="1"/>
  <c r="K211" i="1"/>
  <c r="L211" i="1" s="1"/>
  <c r="AN46" i="1" s="1"/>
  <c r="J211" i="1"/>
  <c r="Z210" i="1"/>
  <c r="AA210" i="1" s="1"/>
  <c r="Y210" i="1"/>
  <c r="W210" i="1"/>
  <c r="V210" i="1"/>
  <c r="T210" i="1"/>
  <c r="U210" i="1" s="1"/>
  <c r="S210" i="1"/>
  <c r="Q210" i="1"/>
  <c r="R210" i="1" s="1"/>
  <c r="P210" i="1"/>
  <c r="N210" i="1"/>
  <c r="O210" i="1" s="1"/>
  <c r="M210" i="1"/>
  <c r="K210" i="1"/>
  <c r="L210" i="1" s="1"/>
  <c r="J210" i="1"/>
  <c r="Z209" i="1"/>
  <c r="AA209" i="1" s="1"/>
  <c r="Y209" i="1"/>
  <c r="W209" i="1"/>
  <c r="X209" i="1" s="1"/>
  <c r="V209" i="1"/>
  <c r="T209" i="1"/>
  <c r="U209" i="1" s="1"/>
  <c r="S209" i="1"/>
  <c r="Q209" i="1"/>
  <c r="R209" i="1" s="1"/>
  <c r="BB41" i="1" s="1"/>
  <c r="P209" i="1"/>
  <c r="N209" i="1"/>
  <c r="O209" i="1" s="1"/>
  <c r="M209" i="1"/>
  <c r="K209" i="1"/>
  <c r="L209" i="1" s="1"/>
  <c r="J209" i="1"/>
  <c r="Z208" i="1"/>
  <c r="AA208" i="1" s="1"/>
  <c r="Y208" i="1"/>
  <c r="W208" i="1"/>
  <c r="X208" i="1" s="1"/>
  <c r="V208" i="1"/>
  <c r="T208" i="1"/>
  <c r="U208" i="1" s="1"/>
  <c r="S208" i="1"/>
  <c r="Q208" i="1"/>
  <c r="R208" i="1" s="1"/>
  <c r="BB40" i="1" s="1"/>
  <c r="P208" i="1"/>
  <c r="N208" i="1"/>
  <c r="O208" i="1" s="1"/>
  <c r="M208" i="1"/>
  <c r="K208" i="1"/>
  <c r="L208" i="1" s="1"/>
  <c r="J208" i="1"/>
  <c r="Z207" i="1"/>
  <c r="Y207" i="1"/>
  <c r="W207" i="1"/>
  <c r="X207" i="1" s="1"/>
  <c r="V207" i="1"/>
  <c r="T207" i="1"/>
  <c r="U207" i="1" s="1"/>
  <c r="S207" i="1"/>
  <c r="Q207" i="1"/>
  <c r="R207" i="1" s="1"/>
  <c r="P207" i="1"/>
  <c r="N207" i="1"/>
  <c r="O207" i="1" s="1"/>
  <c r="M207" i="1"/>
  <c r="K207" i="1"/>
  <c r="L207" i="1" s="1"/>
  <c r="J207" i="1"/>
  <c r="Z206" i="1"/>
  <c r="AA206" i="1" s="1"/>
  <c r="Y206" i="1"/>
  <c r="W206" i="1"/>
  <c r="X206" i="1" s="1"/>
  <c r="V206" i="1"/>
  <c r="T206" i="1"/>
  <c r="U206" i="1" s="1"/>
  <c r="S206" i="1"/>
  <c r="Q206" i="1"/>
  <c r="R206" i="1" s="1"/>
  <c r="P206" i="1"/>
  <c r="N206" i="1"/>
  <c r="O206" i="1" s="1"/>
  <c r="M206" i="1"/>
  <c r="K206" i="1"/>
  <c r="L206" i="1" s="1"/>
  <c r="AN45" i="1" s="1"/>
  <c r="J206" i="1"/>
  <c r="Z205" i="1"/>
  <c r="AA205" i="1" s="1"/>
  <c r="Y205" i="1"/>
  <c r="W205" i="1"/>
  <c r="X205" i="1" s="1"/>
  <c r="V205" i="1"/>
  <c r="T205" i="1"/>
  <c r="U205" i="1" s="1"/>
  <c r="S205" i="1"/>
  <c r="Q205" i="1"/>
  <c r="R205" i="1" s="1"/>
  <c r="P205" i="1"/>
  <c r="N205" i="1"/>
  <c r="O205" i="1" s="1"/>
  <c r="AU27" i="1" s="1"/>
  <c r="M205" i="1"/>
  <c r="K205" i="1"/>
  <c r="L205" i="1" s="1"/>
  <c r="J205" i="1"/>
  <c r="Z204" i="1"/>
  <c r="AA204" i="1" s="1"/>
  <c r="Y204" i="1"/>
  <c r="W204" i="1"/>
  <c r="X204" i="1" s="1"/>
  <c r="BP31" i="1" s="1"/>
  <c r="V204" i="1"/>
  <c r="T204" i="1"/>
  <c r="U204" i="1" s="1"/>
  <c r="S204" i="1"/>
  <c r="Q204" i="1"/>
  <c r="R204" i="1" s="1"/>
  <c r="P204" i="1"/>
  <c r="N204" i="1"/>
  <c r="O204" i="1" s="1"/>
  <c r="M204" i="1"/>
  <c r="K204" i="1"/>
  <c r="L204" i="1" s="1"/>
  <c r="J204" i="1"/>
  <c r="Z203" i="1"/>
  <c r="AA203" i="1" s="1"/>
  <c r="Y203" i="1"/>
  <c r="W203" i="1"/>
  <c r="X203" i="1" s="1"/>
  <c r="V203" i="1"/>
  <c r="T203" i="1"/>
  <c r="U203" i="1" s="1"/>
  <c r="S203" i="1"/>
  <c r="Q203" i="1"/>
  <c r="R203" i="1" s="1"/>
  <c r="P203" i="1"/>
  <c r="N203" i="1"/>
  <c r="O203" i="1" s="1"/>
  <c r="AU26" i="1" s="1"/>
  <c r="M203" i="1"/>
  <c r="K203" i="1"/>
  <c r="L203" i="1" s="1"/>
  <c r="J203" i="1"/>
  <c r="Z202" i="1"/>
  <c r="AA202" i="1" s="1"/>
  <c r="Y202" i="1"/>
  <c r="W202" i="1"/>
  <c r="X202" i="1" s="1"/>
  <c r="V202" i="1"/>
  <c r="T202" i="1"/>
  <c r="U202" i="1" s="1"/>
  <c r="S202" i="1"/>
  <c r="Q202" i="1"/>
  <c r="R202" i="1" s="1"/>
  <c r="P202" i="1"/>
  <c r="N202" i="1"/>
  <c r="O202" i="1" s="1"/>
  <c r="AU25" i="1" s="1"/>
  <c r="M202" i="1"/>
  <c r="K202" i="1"/>
  <c r="L202" i="1" s="1"/>
  <c r="J202" i="1"/>
  <c r="Z201" i="1"/>
  <c r="AA201" i="1" s="1"/>
  <c r="Y201" i="1"/>
  <c r="W201" i="1"/>
  <c r="X201" i="1" s="1"/>
  <c r="V201" i="1"/>
  <c r="T201" i="1"/>
  <c r="U201" i="1" s="1"/>
  <c r="S201" i="1"/>
  <c r="Q201" i="1"/>
  <c r="R201" i="1" s="1"/>
  <c r="P201" i="1"/>
  <c r="N201" i="1"/>
  <c r="M201" i="1"/>
  <c r="K201" i="1"/>
  <c r="L201" i="1" s="1"/>
  <c r="J201" i="1"/>
  <c r="Z200" i="1"/>
  <c r="AA200" i="1" s="1"/>
  <c r="Y200" i="1"/>
  <c r="W200" i="1"/>
  <c r="X200" i="1" s="1"/>
  <c r="V200" i="1"/>
  <c r="T200" i="1"/>
  <c r="U200" i="1" s="1"/>
  <c r="S200" i="1"/>
  <c r="Q200" i="1"/>
  <c r="R200" i="1" s="1"/>
  <c r="BB39" i="1" s="1"/>
  <c r="P200" i="1"/>
  <c r="N200" i="1"/>
  <c r="O200" i="1" s="1"/>
  <c r="M200" i="1"/>
  <c r="K200" i="1"/>
  <c r="L200" i="1" s="1"/>
  <c r="J200" i="1"/>
  <c r="Z199" i="1"/>
  <c r="AA199" i="1" s="1"/>
  <c r="Y199" i="1"/>
  <c r="W199" i="1"/>
  <c r="X199" i="1" s="1"/>
  <c r="V199" i="1"/>
  <c r="T199" i="1"/>
  <c r="U199" i="1" s="1"/>
  <c r="S199" i="1"/>
  <c r="Q199" i="1"/>
  <c r="P199" i="1"/>
  <c r="N199" i="1"/>
  <c r="O199" i="1" s="1"/>
  <c r="M199" i="1"/>
  <c r="K199" i="1"/>
  <c r="L199" i="1" s="1"/>
  <c r="J199" i="1"/>
  <c r="Z198" i="1"/>
  <c r="AA198" i="1" s="1"/>
  <c r="Y198" i="1"/>
  <c r="W198" i="1"/>
  <c r="X198" i="1" s="1"/>
  <c r="V198" i="1"/>
  <c r="T198" i="1"/>
  <c r="U198" i="1" s="1"/>
  <c r="S198" i="1"/>
  <c r="Q198" i="1"/>
  <c r="P198" i="1"/>
  <c r="N198" i="1"/>
  <c r="O198" i="1" s="1"/>
  <c r="M198" i="1"/>
  <c r="K198" i="1"/>
  <c r="L198" i="1" s="1"/>
  <c r="J198" i="1"/>
  <c r="Z197" i="1"/>
  <c r="AA197" i="1" s="1"/>
  <c r="Y197" i="1"/>
  <c r="W197" i="1"/>
  <c r="X197" i="1" s="1"/>
  <c r="V197" i="1"/>
  <c r="T197" i="1"/>
  <c r="U197" i="1" s="1"/>
  <c r="S197" i="1"/>
  <c r="Q197" i="1"/>
  <c r="R197" i="1" s="1"/>
  <c r="BB36" i="1" s="1"/>
  <c r="P197" i="1"/>
  <c r="N197" i="1"/>
  <c r="O197" i="1" s="1"/>
  <c r="M197" i="1"/>
  <c r="K197" i="1"/>
  <c r="L197" i="1" s="1"/>
  <c r="J197" i="1"/>
  <c r="Z196" i="1"/>
  <c r="AA196" i="1" s="1"/>
  <c r="Y196" i="1"/>
  <c r="W196" i="1"/>
  <c r="X196" i="1" s="1"/>
  <c r="V196" i="1"/>
  <c r="T196" i="1"/>
  <c r="U196" i="1" s="1"/>
  <c r="S196" i="1"/>
  <c r="Q196" i="1"/>
  <c r="R196" i="1" s="1"/>
  <c r="P196" i="1"/>
  <c r="N196" i="1"/>
  <c r="O196" i="1" s="1"/>
  <c r="M196" i="1"/>
  <c r="K196" i="1"/>
  <c r="L196" i="1" s="1"/>
  <c r="AN44" i="1" s="1"/>
  <c r="J196" i="1"/>
  <c r="Z195" i="1"/>
  <c r="AA195" i="1" s="1"/>
  <c r="Y195" i="1"/>
  <c r="W195" i="1"/>
  <c r="X195" i="1" s="1"/>
  <c r="V195" i="1"/>
  <c r="T195" i="1"/>
  <c r="U195" i="1" s="1"/>
  <c r="S195" i="1"/>
  <c r="Q195" i="1"/>
  <c r="R195" i="1" s="1"/>
  <c r="P195" i="1"/>
  <c r="N195" i="1"/>
  <c r="O195" i="1" s="1"/>
  <c r="AU23" i="1" s="1"/>
  <c r="M195" i="1"/>
  <c r="K195" i="1"/>
  <c r="L195" i="1" s="1"/>
  <c r="J195" i="1"/>
  <c r="Z194" i="1"/>
  <c r="AA194" i="1" s="1"/>
  <c r="Y194" i="1"/>
  <c r="W194" i="1"/>
  <c r="X194" i="1" s="1"/>
  <c r="V194" i="1"/>
  <c r="T194" i="1"/>
  <c r="U194" i="1" s="1"/>
  <c r="S194" i="1"/>
  <c r="Q194" i="1"/>
  <c r="R194" i="1" s="1"/>
  <c r="BB35" i="1" s="1"/>
  <c r="P194" i="1"/>
  <c r="N194" i="1"/>
  <c r="O194" i="1" s="1"/>
  <c r="M194" i="1"/>
  <c r="K194" i="1"/>
  <c r="L194" i="1" s="1"/>
  <c r="J194" i="1"/>
  <c r="Z193" i="1"/>
  <c r="AA193" i="1" s="1"/>
  <c r="Y193" i="1"/>
  <c r="W193" i="1"/>
  <c r="X193" i="1" s="1"/>
  <c r="V193" i="1"/>
  <c r="T193" i="1"/>
  <c r="U193" i="1" s="1"/>
  <c r="S193" i="1"/>
  <c r="Q193" i="1"/>
  <c r="R193" i="1" s="1"/>
  <c r="P193" i="1"/>
  <c r="N193" i="1"/>
  <c r="O193" i="1" s="1"/>
  <c r="AU22" i="1" s="1"/>
  <c r="M193" i="1"/>
  <c r="K193" i="1"/>
  <c r="L193" i="1" s="1"/>
  <c r="J193" i="1"/>
  <c r="Z192" i="1"/>
  <c r="AA192" i="1" s="1"/>
  <c r="Y192" i="1"/>
  <c r="W192" i="1"/>
  <c r="X192" i="1" s="1"/>
  <c r="V192" i="1"/>
  <c r="T192" i="1"/>
  <c r="U192" i="1" s="1"/>
  <c r="S192" i="1"/>
  <c r="Q192" i="1"/>
  <c r="R192" i="1" s="1"/>
  <c r="BB34" i="1" s="1"/>
  <c r="P192" i="1"/>
  <c r="N192" i="1"/>
  <c r="O192" i="1" s="1"/>
  <c r="M192" i="1"/>
  <c r="K192" i="1"/>
  <c r="L192" i="1" s="1"/>
  <c r="J192" i="1"/>
  <c r="Z191" i="1"/>
  <c r="AA191" i="1" s="1"/>
  <c r="Y191" i="1"/>
  <c r="W191" i="1"/>
  <c r="X191" i="1" s="1"/>
  <c r="V191" i="1"/>
  <c r="T191" i="1"/>
  <c r="S191" i="1"/>
  <c r="Q191" i="1"/>
  <c r="R191" i="1" s="1"/>
  <c r="P191" i="1"/>
  <c r="N191" i="1"/>
  <c r="O191" i="1" s="1"/>
  <c r="M191" i="1"/>
  <c r="K191" i="1"/>
  <c r="L191" i="1" s="1"/>
  <c r="J191" i="1"/>
  <c r="Z190" i="1"/>
  <c r="AA190" i="1" s="1"/>
  <c r="Y190" i="1"/>
  <c r="W190" i="1"/>
  <c r="X190" i="1" s="1"/>
  <c r="V190" i="1"/>
  <c r="T190" i="1"/>
  <c r="U190" i="1" s="1"/>
  <c r="S190" i="1"/>
  <c r="Q190" i="1"/>
  <c r="R190" i="1" s="1"/>
  <c r="BB33" i="1" s="1"/>
  <c r="P190" i="1"/>
  <c r="N190" i="1"/>
  <c r="O190" i="1" s="1"/>
  <c r="M190" i="1"/>
  <c r="K190" i="1"/>
  <c r="L190" i="1" s="1"/>
  <c r="J190" i="1"/>
  <c r="Z189" i="1"/>
  <c r="AA189" i="1" s="1"/>
  <c r="Y189" i="1"/>
  <c r="W189" i="1"/>
  <c r="X189" i="1" s="1"/>
  <c r="V189" i="1"/>
  <c r="T189" i="1"/>
  <c r="S189" i="1"/>
  <c r="Q189" i="1"/>
  <c r="R189" i="1" s="1"/>
  <c r="P189" i="1"/>
  <c r="N189" i="1"/>
  <c r="O189" i="1" s="1"/>
  <c r="M189" i="1"/>
  <c r="K189" i="1"/>
  <c r="L189" i="1" s="1"/>
  <c r="J189" i="1"/>
  <c r="Z188" i="1"/>
  <c r="AA188" i="1" s="1"/>
  <c r="Y188" i="1"/>
  <c r="W188" i="1"/>
  <c r="X188" i="1" s="1"/>
  <c r="V188" i="1"/>
  <c r="T188" i="1"/>
  <c r="S188" i="1"/>
  <c r="Q188" i="1"/>
  <c r="R188" i="1" s="1"/>
  <c r="P188" i="1"/>
  <c r="N188" i="1"/>
  <c r="O188" i="1" s="1"/>
  <c r="M188" i="1"/>
  <c r="K188" i="1"/>
  <c r="L188" i="1" s="1"/>
  <c r="J188" i="1"/>
  <c r="Z187" i="1"/>
  <c r="AA187" i="1" s="1"/>
  <c r="Y187" i="1"/>
  <c r="W187" i="1"/>
  <c r="X187" i="1" s="1"/>
  <c r="V187" i="1"/>
  <c r="T187" i="1"/>
  <c r="U187" i="1" s="1"/>
  <c r="S187" i="1"/>
  <c r="Q187" i="1"/>
  <c r="R187" i="1" s="1"/>
  <c r="P187" i="1"/>
  <c r="N187" i="1"/>
  <c r="O187" i="1" s="1"/>
  <c r="M187" i="1"/>
  <c r="K187" i="1"/>
  <c r="L187" i="1" s="1"/>
  <c r="AN43" i="1" s="1"/>
  <c r="J187" i="1"/>
  <c r="Z186" i="1"/>
  <c r="AA186" i="1" s="1"/>
  <c r="Y186" i="1"/>
  <c r="W186" i="1"/>
  <c r="X186" i="1" s="1"/>
  <c r="V186" i="1"/>
  <c r="T186" i="1"/>
  <c r="S186" i="1"/>
  <c r="Q186" i="1"/>
  <c r="R186" i="1" s="1"/>
  <c r="P186" i="1"/>
  <c r="N186" i="1"/>
  <c r="O186" i="1" s="1"/>
  <c r="M186" i="1"/>
  <c r="K186" i="1"/>
  <c r="L186" i="1" s="1"/>
  <c r="J186" i="1"/>
  <c r="Z185" i="1"/>
  <c r="AA185" i="1" s="1"/>
  <c r="Y185" i="1"/>
  <c r="W185" i="1"/>
  <c r="V185" i="1"/>
  <c r="T185" i="1"/>
  <c r="U185" i="1" s="1"/>
  <c r="S185" i="1"/>
  <c r="Q185" i="1"/>
  <c r="R185" i="1" s="1"/>
  <c r="P185" i="1"/>
  <c r="N185" i="1"/>
  <c r="O185" i="1" s="1"/>
  <c r="M185" i="1"/>
  <c r="K185" i="1"/>
  <c r="L185" i="1" s="1"/>
  <c r="J185" i="1"/>
  <c r="Z184" i="1"/>
  <c r="AA184" i="1" s="1"/>
  <c r="Y184" i="1"/>
  <c r="W184" i="1"/>
  <c r="X184" i="1" s="1"/>
  <c r="V184" i="1"/>
  <c r="T184" i="1"/>
  <c r="S184" i="1"/>
  <c r="Q184" i="1"/>
  <c r="R184" i="1" s="1"/>
  <c r="P184" i="1"/>
  <c r="N184" i="1"/>
  <c r="O184" i="1" s="1"/>
  <c r="M184" i="1"/>
  <c r="K184" i="1"/>
  <c r="L184" i="1" s="1"/>
  <c r="J184" i="1"/>
  <c r="Z183" i="1"/>
  <c r="AA183" i="1" s="1"/>
  <c r="Y183" i="1"/>
  <c r="W183" i="1"/>
  <c r="V183" i="1"/>
  <c r="T183" i="1"/>
  <c r="U183" i="1" s="1"/>
  <c r="S183" i="1"/>
  <c r="Q183" i="1"/>
  <c r="R183" i="1" s="1"/>
  <c r="P183" i="1"/>
  <c r="N183" i="1"/>
  <c r="O183" i="1" s="1"/>
  <c r="M183" i="1"/>
  <c r="K183" i="1"/>
  <c r="L183" i="1" s="1"/>
  <c r="J183" i="1"/>
  <c r="Z182" i="1"/>
  <c r="Y182" i="1"/>
  <c r="W182" i="1"/>
  <c r="X182" i="1" s="1"/>
  <c r="V182" i="1"/>
  <c r="T182" i="1"/>
  <c r="U182" i="1" s="1"/>
  <c r="S182" i="1"/>
  <c r="Q182" i="1"/>
  <c r="R182" i="1" s="1"/>
  <c r="P182" i="1"/>
  <c r="N182" i="1"/>
  <c r="O182" i="1" s="1"/>
  <c r="M182" i="1"/>
  <c r="K182" i="1"/>
  <c r="L182" i="1" s="1"/>
  <c r="J182" i="1"/>
  <c r="Z181" i="1"/>
  <c r="AA181" i="1" s="1"/>
  <c r="Y181" i="1"/>
  <c r="W181" i="1"/>
  <c r="X181" i="1" s="1"/>
  <c r="V181" i="1"/>
  <c r="T181" i="1"/>
  <c r="U181" i="1" s="1"/>
  <c r="S181" i="1"/>
  <c r="Q181" i="1"/>
  <c r="P181" i="1"/>
  <c r="N181" i="1"/>
  <c r="O181" i="1" s="1"/>
  <c r="M181" i="1"/>
  <c r="K181" i="1"/>
  <c r="L181" i="1" s="1"/>
  <c r="J181" i="1"/>
  <c r="Z180" i="1"/>
  <c r="AA180" i="1" s="1"/>
  <c r="Y180" i="1"/>
  <c r="W180" i="1"/>
  <c r="X180" i="1" s="1"/>
  <c r="V180" i="1"/>
  <c r="T180" i="1"/>
  <c r="S180" i="1"/>
  <c r="Q180" i="1"/>
  <c r="R180" i="1" s="1"/>
  <c r="P180" i="1"/>
  <c r="N180" i="1"/>
  <c r="O180" i="1" s="1"/>
  <c r="M180" i="1"/>
  <c r="K180" i="1"/>
  <c r="L180" i="1" s="1"/>
  <c r="J180" i="1"/>
  <c r="Z179" i="1"/>
  <c r="AA179" i="1" s="1"/>
  <c r="Y179" i="1"/>
  <c r="W179" i="1"/>
  <c r="V179" i="1"/>
  <c r="T179" i="1"/>
  <c r="U179" i="1" s="1"/>
  <c r="S179" i="1"/>
  <c r="Q179" i="1"/>
  <c r="R179" i="1" s="1"/>
  <c r="P179" i="1"/>
  <c r="N179" i="1"/>
  <c r="O179" i="1" s="1"/>
  <c r="M179" i="1"/>
  <c r="K179" i="1"/>
  <c r="L179" i="1" s="1"/>
  <c r="J179" i="1"/>
  <c r="Z178" i="1"/>
  <c r="AA178" i="1" s="1"/>
  <c r="Y178" i="1"/>
  <c r="W178" i="1"/>
  <c r="X178" i="1" s="1"/>
  <c r="V178" i="1"/>
  <c r="T178" i="1"/>
  <c r="S178" i="1"/>
  <c r="Q178" i="1"/>
  <c r="R178" i="1" s="1"/>
  <c r="P178" i="1"/>
  <c r="N178" i="1"/>
  <c r="O178" i="1" s="1"/>
  <c r="M178" i="1"/>
  <c r="K178" i="1"/>
  <c r="L178" i="1" s="1"/>
  <c r="J178" i="1"/>
  <c r="Z177" i="1"/>
  <c r="AA177" i="1" s="1"/>
  <c r="Y177" i="1"/>
  <c r="W177" i="1"/>
  <c r="X177" i="1" s="1"/>
  <c r="V177" i="1"/>
  <c r="T177" i="1"/>
  <c r="U177" i="1" s="1"/>
  <c r="S177" i="1"/>
  <c r="Q177" i="1"/>
  <c r="R177" i="1" s="1"/>
  <c r="P177" i="1"/>
  <c r="N177" i="1"/>
  <c r="O177" i="1" s="1"/>
  <c r="M177" i="1"/>
  <c r="K177" i="1"/>
  <c r="L177" i="1" s="1"/>
  <c r="AN42" i="1" s="1"/>
  <c r="J177" i="1"/>
  <c r="Z176" i="1"/>
  <c r="AA176" i="1" s="1"/>
  <c r="Y176" i="1"/>
  <c r="W176" i="1"/>
  <c r="X176" i="1" s="1"/>
  <c r="V176" i="1"/>
  <c r="T176" i="1"/>
  <c r="U176" i="1" s="1"/>
  <c r="S176" i="1"/>
  <c r="Q176" i="1"/>
  <c r="R176" i="1" s="1"/>
  <c r="P176" i="1"/>
  <c r="N176" i="1"/>
  <c r="O176" i="1" s="1"/>
  <c r="AU21" i="1" s="1"/>
  <c r="M176" i="1"/>
  <c r="K176" i="1"/>
  <c r="L176" i="1" s="1"/>
  <c r="J176" i="1"/>
  <c r="Z175" i="1"/>
  <c r="AA175" i="1" s="1"/>
  <c r="Y175" i="1"/>
  <c r="W175" i="1"/>
  <c r="X175" i="1" s="1"/>
  <c r="V175" i="1"/>
  <c r="T175" i="1"/>
  <c r="U175" i="1" s="1"/>
  <c r="S175" i="1"/>
  <c r="Q175" i="1"/>
  <c r="R175" i="1" s="1"/>
  <c r="P175" i="1"/>
  <c r="N175" i="1"/>
  <c r="O175" i="1" s="1"/>
  <c r="M175" i="1"/>
  <c r="K175" i="1"/>
  <c r="J175" i="1"/>
  <c r="Z174" i="1"/>
  <c r="AA174" i="1" s="1"/>
  <c r="Y174" i="1"/>
  <c r="W174" i="1"/>
  <c r="X174" i="1" s="1"/>
  <c r="V174" i="1"/>
  <c r="T174" i="1"/>
  <c r="S174" i="1"/>
  <c r="Q174" i="1"/>
  <c r="R174" i="1" s="1"/>
  <c r="P174" i="1"/>
  <c r="N174" i="1"/>
  <c r="O174" i="1" s="1"/>
  <c r="M174" i="1"/>
  <c r="K174" i="1"/>
  <c r="L174" i="1" s="1"/>
  <c r="J174" i="1"/>
  <c r="Z173" i="1"/>
  <c r="Y173" i="1"/>
  <c r="W173" i="1"/>
  <c r="X173" i="1" s="1"/>
  <c r="V173" i="1"/>
  <c r="T173" i="1"/>
  <c r="U173" i="1" s="1"/>
  <c r="S173" i="1"/>
  <c r="Q173" i="1"/>
  <c r="R173" i="1" s="1"/>
  <c r="P173" i="1"/>
  <c r="N173" i="1"/>
  <c r="O173" i="1" s="1"/>
  <c r="M173" i="1"/>
  <c r="K173" i="1"/>
  <c r="L173" i="1" s="1"/>
  <c r="J173" i="1"/>
  <c r="Z172" i="1"/>
  <c r="Y172" i="1"/>
  <c r="W172" i="1"/>
  <c r="X172" i="1" s="1"/>
  <c r="V172" i="1"/>
  <c r="T172" i="1"/>
  <c r="U172" i="1" s="1"/>
  <c r="S172" i="1"/>
  <c r="Q172" i="1"/>
  <c r="R172" i="1" s="1"/>
  <c r="P172" i="1"/>
  <c r="N172" i="1"/>
  <c r="O172" i="1" s="1"/>
  <c r="M172" i="1"/>
  <c r="K172" i="1"/>
  <c r="L172" i="1" s="1"/>
  <c r="J172" i="1"/>
  <c r="Z171" i="1"/>
  <c r="AA171" i="1" s="1"/>
  <c r="Y171" i="1"/>
  <c r="W171" i="1"/>
  <c r="X171" i="1" s="1"/>
  <c r="V171" i="1"/>
  <c r="T171" i="1"/>
  <c r="U171" i="1" s="1"/>
  <c r="S171" i="1"/>
  <c r="Q171" i="1"/>
  <c r="P171" i="1"/>
  <c r="N171" i="1"/>
  <c r="O171" i="1" s="1"/>
  <c r="M171" i="1"/>
  <c r="K171" i="1"/>
  <c r="L171" i="1" s="1"/>
  <c r="J171" i="1"/>
  <c r="Z170" i="1"/>
  <c r="AA170" i="1" s="1"/>
  <c r="Y170" i="1"/>
  <c r="W170" i="1"/>
  <c r="X170" i="1" s="1"/>
  <c r="V170" i="1"/>
  <c r="T170" i="1"/>
  <c r="U170" i="1" s="1"/>
  <c r="S170" i="1"/>
  <c r="Q170" i="1"/>
  <c r="R170" i="1" s="1"/>
  <c r="P170" i="1"/>
  <c r="N170" i="1"/>
  <c r="O170" i="1" s="1"/>
  <c r="AU20" i="1" s="1"/>
  <c r="M170" i="1"/>
  <c r="K170" i="1"/>
  <c r="L170" i="1" s="1"/>
  <c r="J170" i="1"/>
  <c r="Z169" i="1"/>
  <c r="AA169" i="1" s="1"/>
  <c r="Y169" i="1"/>
  <c r="W169" i="1"/>
  <c r="V169" i="1"/>
  <c r="T169" i="1"/>
  <c r="U169" i="1" s="1"/>
  <c r="S169" i="1"/>
  <c r="Q169" i="1"/>
  <c r="R169" i="1" s="1"/>
  <c r="P169" i="1"/>
  <c r="N169" i="1"/>
  <c r="O169" i="1" s="1"/>
  <c r="M169" i="1"/>
  <c r="K169" i="1"/>
  <c r="L169" i="1" s="1"/>
  <c r="J169" i="1"/>
  <c r="Z168" i="1"/>
  <c r="AA168" i="1" s="1"/>
  <c r="Y168" i="1"/>
  <c r="W168" i="1"/>
  <c r="V168" i="1"/>
  <c r="T168" i="1"/>
  <c r="U168" i="1" s="1"/>
  <c r="S168" i="1"/>
  <c r="Q168" i="1"/>
  <c r="R168" i="1" s="1"/>
  <c r="P168" i="1"/>
  <c r="N168" i="1"/>
  <c r="O168" i="1" s="1"/>
  <c r="M168" i="1"/>
  <c r="K168" i="1"/>
  <c r="L168" i="1" s="1"/>
  <c r="J168" i="1"/>
  <c r="Z167" i="1"/>
  <c r="AA167" i="1" s="1"/>
  <c r="Y167" i="1"/>
  <c r="W167" i="1"/>
  <c r="V167" i="1"/>
  <c r="T167" i="1"/>
  <c r="U167" i="1" s="1"/>
  <c r="S167" i="1"/>
  <c r="Q167" i="1"/>
  <c r="R167" i="1" s="1"/>
  <c r="P167" i="1"/>
  <c r="N167" i="1"/>
  <c r="O167" i="1" s="1"/>
  <c r="M167" i="1"/>
  <c r="K167" i="1"/>
  <c r="L167" i="1" s="1"/>
  <c r="J167" i="1"/>
  <c r="Z166" i="1"/>
  <c r="AA166" i="1" s="1"/>
  <c r="Y166" i="1"/>
  <c r="W166" i="1"/>
  <c r="X166" i="1" s="1"/>
  <c r="V166" i="1"/>
  <c r="T166" i="1"/>
  <c r="U166" i="1" s="1"/>
  <c r="S166" i="1"/>
  <c r="Q166" i="1"/>
  <c r="R166" i="1" s="1"/>
  <c r="P166" i="1"/>
  <c r="N166" i="1"/>
  <c r="O166" i="1" s="1"/>
  <c r="M166" i="1"/>
  <c r="K166" i="1"/>
  <c r="L166" i="1" s="1"/>
  <c r="AN40" i="1" s="1"/>
  <c r="J166" i="1"/>
  <c r="Z165" i="1"/>
  <c r="AA165" i="1" s="1"/>
  <c r="Y165" i="1"/>
  <c r="W165" i="1"/>
  <c r="V165" i="1"/>
  <c r="T165" i="1"/>
  <c r="U165" i="1" s="1"/>
  <c r="S165" i="1"/>
  <c r="Q165" i="1"/>
  <c r="R165" i="1" s="1"/>
  <c r="P165" i="1"/>
  <c r="N165" i="1"/>
  <c r="O165" i="1" s="1"/>
  <c r="M165" i="1"/>
  <c r="K165" i="1"/>
  <c r="L165" i="1" s="1"/>
  <c r="J165" i="1"/>
  <c r="Z164" i="1"/>
  <c r="AA164" i="1" s="1"/>
  <c r="Y164" i="1"/>
  <c r="W164" i="1"/>
  <c r="V164" i="1"/>
  <c r="T164" i="1"/>
  <c r="U164" i="1" s="1"/>
  <c r="S164" i="1"/>
  <c r="Q164" i="1"/>
  <c r="R164" i="1" s="1"/>
  <c r="P164" i="1"/>
  <c r="N164" i="1"/>
  <c r="O164" i="1" s="1"/>
  <c r="M164" i="1"/>
  <c r="K164" i="1"/>
  <c r="L164" i="1" s="1"/>
  <c r="J164" i="1"/>
  <c r="Z163" i="1"/>
  <c r="AA163" i="1" s="1"/>
  <c r="Y163" i="1"/>
  <c r="W163" i="1"/>
  <c r="X163" i="1" s="1"/>
  <c r="V163" i="1"/>
  <c r="T163" i="1"/>
  <c r="U163" i="1" s="1"/>
  <c r="S163" i="1"/>
  <c r="Q163" i="1"/>
  <c r="R163" i="1" s="1"/>
  <c r="BB30" i="1" s="1"/>
  <c r="P163" i="1"/>
  <c r="N163" i="1"/>
  <c r="O163" i="1" s="1"/>
  <c r="M163" i="1"/>
  <c r="K163" i="1"/>
  <c r="L163" i="1" s="1"/>
  <c r="J163" i="1"/>
  <c r="Z162" i="1"/>
  <c r="AA162" i="1" s="1"/>
  <c r="Y162" i="1"/>
  <c r="W162" i="1"/>
  <c r="X162" i="1" s="1"/>
  <c r="V162" i="1"/>
  <c r="T162" i="1"/>
  <c r="U162" i="1" s="1"/>
  <c r="S162" i="1"/>
  <c r="Q162" i="1"/>
  <c r="R162" i="1" s="1"/>
  <c r="BB29" i="1" s="1"/>
  <c r="P162" i="1"/>
  <c r="N162" i="1"/>
  <c r="O162" i="1" s="1"/>
  <c r="M162" i="1"/>
  <c r="K162" i="1"/>
  <c r="L162" i="1" s="1"/>
  <c r="J162" i="1"/>
  <c r="Z161" i="1"/>
  <c r="AA161" i="1" s="1"/>
  <c r="Y161" i="1"/>
  <c r="W161" i="1"/>
  <c r="X161" i="1" s="1"/>
  <c r="V161" i="1"/>
  <c r="T161" i="1"/>
  <c r="U161" i="1" s="1"/>
  <c r="S161" i="1"/>
  <c r="Q161" i="1"/>
  <c r="R161" i="1" s="1"/>
  <c r="P161" i="1"/>
  <c r="N161" i="1"/>
  <c r="O161" i="1" s="1"/>
  <c r="M161" i="1"/>
  <c r="K161" i="1"/>
  <c r="L161" i="1" s="1"/>
  <c r="AN39" i="1" s="1"/>
  <c r="J161" i="1"/>
  <c r="Z160" i="1"/>
  <c r="AA160" i="1" s="1"/>
  <c r="Y160" i="1"/>
  <c r="W160" i="1"/>
  <c r="X160" i="1" s="1"/>
  <c r="V160" i="1"/>
  <c r="T160" i="1"/>
  <c r="S160" i="1"/>
  <c r="Q160" i="1"/>
  <c r="R160" i="1" s="1"/>
  <c r="P160" i="1"/>
  <c r="N160" i="1"/>
  <c r="O160" i="1" s="1"/>
  <c r="M160" i="1"/>
  <c r="K160" i="1"/>
  <c r="L160" i="1" s="1"/>
  <c r="J160" i="1"/>
  <c r="Z159" i="1"/>
  <c r="AA159" i="1" s="1"/>
  <c r="Y159" i="1"/>
  <c r="W159" i="1"/>
  <c r="V159" i="1"/>
  <c r="T159" i="1"/>
  <c r="U159" i="1" s="1"/>
  <c r="S159" i="1"/>
  <c r="Q159" i="1"/>
  <c r="R159" i="1" s="1"/>
  <c r="P159" i="1"/>
  <c r="N159" i="1"/>
  <c r="O159" i="1" s="1"/>
  <c r="M159" i="1"/>
  <c r="K159" i="1"/>
  <c r="L159" i="1" s="1"/>
  <c r="J159" i="1"/>
  <c r="Z158" i="1"/>
  <c r="Y158" i="1"/>
  <c r="W158" i="1"/>
  <c r="X158" i="1" s="1"/>
  <c r="V158" i="1"/>
  <c r="T158" i="1"/>
  <c r="U158" i="1" s="1"/>
  <c r="S158" i="1"/>
  <c r="Q158" i="1"/>
  <c r="R158" i="1" s="1"/>
  <c r="P158" i="1"/>
  <c r="N158" i="1"/>
  <c r="O158" i="1" s="1"/>
  <c r="M158" i="1"/>
  <c r="K158" i="1"/>
  <c r="L158" i="1" s="1"/>
  <c r="J158" i="1"/>
  <c r="Z157" i="1"/>
  <c r="AA157" i="1" s="1"/>
  <c r="Y157" i="1"/>
  <c r="W157" i="1"/>
  <c r="X157" i="1" s="1"/>
  <c r="V157" i="1"/>
  <c r="T157" i="1"/>
  <c r="U157" i="1" s="1"/>
  <c r="S157" i="1"/>
  <c r="Q157" i="1"/>
  <c r="P157" i="1"/>
  <c r="N157" i="1"/>
  <c r="O157" i="1" s="1"/>
  <c r="M157" i="1"/>
  <c r="K157" i="1"/>
  <c r="L157" i="1" s="1"/>
  <c r="J157" i="1"/>
  <c r="Z156" i="1"/>
  <c r="AA156" i="1" s="1"/>
  <c r="Y156" i="1"/>
  <c r="W156" i="1"/>
  <c r="X156" i="1" s="1"/>
  <c r="V156" i="1"/>
  <c r="T156" i="1"/>
  <c r="U156" i="1" s="1"/>
  <c r="S156" i="1"/>
  <c r="Q156" i="1"/>
  <c r="R156" i="1" s="1"/>
  <c r="P156" i="1"/>
  <c r="N156" i="1"/>
  <c r="O156" i="1" s="1"/>
  <c r="M156" i="1"/>
  <c r="K156" i="1"/>
  <c r="L156" i="1" s="1"/>
  <c r="AN38" i="1" s="1"/>
  <c r="J156" i="1"/>
  <c r="Z155" i="1"/>
  <c r="AA155" i="1" s="1"/>
  <c r="Y155" i="1"/>
  <c r="W155" i="1"/>
  <c r="X155" i="1" s="1"/>
  <c r="V155" i="1"/>
  <c r="T155" i="1"/>
  <c r="U155" i="1" s="1"/>
  <c r="S155" i="1"/>
  <c r="Q155" i="1"/>
  <c r="R155" i="1" s="1"/>
  <c r="BB27" i="1" s="1"/>
  <c r="P155" i="1"/>
  <c r="N155" i="1"/>
  <c r="O155" i="1" s="1"/>
  <c r="M155" i="1"/>
  <c r="K155" i="1"/>
  <c r="L155" i="1" s="1"/>
  <c r="J155" i="1"/>
  <c r="Z154" i="1"/>
  <c r="AA154" i="1" s="1"/>
  <c r="Y154" i="1"/>
  <c r="W154" i="1"/>
  <c r="X154" i="1" s="1"/>
  <c r="V154" i="1"/>
  <c r="T154" i="1"/>
  <c r="S154" i="1"/>
  <c r="Q154" i="1"/>
  <c r="R154" i="1" s="1"/>
  <c r="P154" i="1"/>
  <c r="N154" i="1"/>
  <c r="O154" i="1" s="1"/>
  <c r="M154" i="1"/>
  <c r="K154" i="1"/>
  <c r="L154" i="1" s="1"/>
  <c r="J154" i="1"/>
  <c r="Z153" i="1"/>
  <c r="AA153" i="1" s="1"/>
  <c r="Y153" i="1"/>
  <c r="W153" i="1"/>
  <c r="X153" i="1" s="1"/>
  <c r="V153" i="1"/>
  <c r="T153" i="1"/>
  <c r="U153" i="1" s="1"/>
  <c r="S153" i="1"/>
  <c r="Q153" i="1"/>
  <c r="R153" i="1" s="1"/>
  <c r="P153" i="1"/>
  <c r="N153" i="1"/>
  <c r="O153" i="1" s="1"/>
  <c r="M153" i="1"/>
  <c r="K153" i="1"/>
  <c r="L153" i="1" s="1"/>
  <c r="AN37" i="1" s="1"/>
  <c r="J153" i="1"/>
  <c r="Z152" i="1"/>
  <c r="AA152" i="1" s="1"/>
  <c r="Y152" i="1"/>
  <c r="W152" i="1"/>
  <c r="X152" i="1" s="1"/>
  <c r="V152" i="1"/>
  <c r="T152" i="1"/>
  <c r="S152" i="1"/>
  <c r="Q152" i="1"/>
  <c r="R152" i="1" s="1"/>
  <c r="P152" i="1"/>
  <c r="N152" i="1"/>
  <c r="O152" i="1" s="1"/>
  <c r="M152" i="1"/>
  <c r="K152" i="1"/>
  <c r="L152" i="1" s="1"/>
  <c r="J152" i="1"/>
  <c r="Z151" i="1"/>
  <c r="AA151" i="1" s="1"/>
  <c r="Y151" i="1"/>
  <c r="W151" i="1"/>
  <c r="X151" i="1" s="1"/>
  <c r="V151" i="1"/>
  <c r="T151" i="1"/>
  <c r="U151" i="1" s="1"/>
  <c r="S151" i="1"/>
  <c r="Q151" i="1"/>
  <c r="R151" i="1" s="1"/>
  <c r="P151" i="1"/>
  <c r="N151" i="1"/>
  <c r="O151" i="1" s="1"/>
  <c r="AU19" i="1" s="1"/>
  <c r="M151" i="1"/>
  <c r="K151" i="1"/>
  <c r="L151" i="1" s="1"/>
  <c r="J151" i="1"/>
  <c r="Z150" i="1"/>
  <c r="AA150" i="1" s="1"/>
  <c r="Y150" i="1"/>
  <c r="W150" i="1"/>
  <c r="X150" i="1" s="1"/>
  <c r="V150" i="1"/>
  <c r="T150" i="1"/>
  <c r="U150" i="1" s="1"/>
  <c r="S150" i="1"/>
  <c r="Q150" i="1"/>
  <c r="R150" i="1" s="1"/>
  <c r="P150" i="1"/>
  <c r="N150" i="1"/>
  <c r="O150" i="1" s="1"/>
  <c r="M150" i="1"/>
  <c r="K150" i="1"/>
  <c r="J150" i="1"/>
  <c r="Z149" i="1"/>
  <c r="Y149" i="1"/>
  <c r="W149" i="1"/>
  <c r="X149" i="1" s="1"/>
  <c r="V149" i="1"/>
  <c r="T149" i="1"/>
  <c r="U149" i="1" s="1"/>
  <c r="S149" i="1"/>
  <c r="Q149" i="1"/>
  <c r="R149" i="1" s="1"/>
  <c r="P149" i="1"/>
  <c r="N149" i="1"/>
  <c r="O149" i="1" s="1"/>
  <c r="M149" i="1"/>
  <c r="K149" i="1"/>
  <c r="L149" i="1" s="1"/>
  <c r="J149" i="1"/>
  <c r="Z148" i="1"/>
  <c r="AA148" i="1" s="1"/>
  <c r="Y148" i="1"/>
  <c r="W148" i="1"/>
  <c r="X148" i="1" s="1"/>
  <c r="V148" i="1"/>
  <c r="T148" i="1"/>
  <c r="U148" i="1" s="1"/>
  <c r="S148" i="1"/>
  <c r="Q148" i="1"/>
  <c r="R148" i="1" s="1"/>
  <c r="P148" i="1"/>
  <c r="N148" i="1"/>
  <c r="O148" i="1" s="1"/>
  <c r="M148" i="1"/>
  <c r="K148" i="1"/>
  <c r="L148" i="1" s="1"/>
  <c r="AN35" i="1" s="1"/>
  <c r="J148" i="1"/>
  <c r="Z147" i="1"/>
  <c r="AA147" i="1" s="1"/>
  <c r="Y147" i="1"/>
  <c r="W147" i="1"/>
  <c r="X147" i="1" s="1"/>
  <c r="V147" i="1"/>
  <c r="T147" i="1"/>
  <c r="U147" i="1" s="1"/>
  <c r="S147" i="1"/>
  <c r="Q147" i="1"/>
  <c r="R147" i="1" s="1"/>
  <c r="P147" i="1"/>
  <c r="N147" i="1"/>
  <c r="O147" i="1" s="1"/>
  <c r="M147" i="1"/>
  <c r="K147" i="1"/>
  <c r="L147" i="1" s="1"/>
  <c r="AN34" i="1" s="1"/>
  <c r="J147" i="1"/>
  <c r="Z146" i="1"/>
  <c r="AA146" i="1" s="1"/>
  <c r="Y146" i="1"/>
  <c r="W146" i="1"/>
  <c r="X146" i="1" s="1"/>
  <c r="V146" i="1"/>
  <c r="T146" i="1"/>
  <c r="U146" i="1" s="1"/>
  <c r="S146" i="1"/>
  <c r="Q146" i="1"/>
  <c r="R146" i="1" s="1"/>
  <c r="P146" i="1"/>
  <c r="N146" i="1"/>
  <c r="O146" i="1" s="1"/>
  <c r="M146" i="1"/>
  <c r="K146" i="1"/>
  <c r="J146" i="1"/>
  <c r="Z145" i="1"/>
  <c r="AA145" i="1" s="1"/>
  <c r="Y145" i="1"/>
  <c r="W145" i="1"/>
  <c r="X145" i="1" s="1"/>
  <c r="V145" i="1"/>
  <c r="T145" i="1"/>
  <c r="U145" i="1" s="1"/>
  <c r="S145" i="1"/>
  <c r="Q145" i="1"/>
  <c r="R145" i="1" s="1"/>
  <c r="P145" i="1"/>
  <c r="N145" i="1"/>
  <c r="O145" i="1" s="1"/>
  <c r="M145" i="1"/>
  <c r="K145" i="1"/>
  <c r="L145" i="1" s="1"/>
  <c r="AN32" i="1" s="1"/>
  <c r="J145" i="1"/>
  <c r="Z144" i="1"/>
  <c r="AA144" i="1" s="1"/>
  <c r="Y144" i="1"/>
  <c r="W144" i="1"/>
  <c r="X144" i="1" s="1"/>
  <c r="V144" i="1"/>
  <c r="T144" i="1"/>
  <c r="U144" i="1" s="1"/>
  <c r="S144" i="1"/>
  <c r="Q144" i="1"/>
  <c r="R144" i="1" s="1"/>
  <c r="P144" i="1"/>
  <c r="N144" i="1"/>
  <c r="O144" i="1" s="1"/>
  <c r="AU18" i="1" s="1"/>
  <c r="M144" i="1"/>
  <c r="K144" i="1"/>
  <c r="L144" i="1" s="1"/>
  <c r="J144" i="1"/>
  <c r="Z143" i="1"/>
  <c r="AA143" i="1" s="1"/>
  <c r="Y143" i="1"/>
  <c r="W143" i="1"/>
  <c r="X143" i="1" s="1"/>
  <c r="V143" i="1"/>
  <c r="T143" i="1"/>
  <c r="S143" i="1"/>
  <c r="Q143" i="1"/>
  <c r="R143" i="1" s="1"/>
  <c r="P143" i="1"/>
  <c r="N143" i="1"/>
  <c r="O143" i="1" s="1"/>
  <c r="M143" i="1"/>
  <c r="K143" i="1"/>
  <c r="L143" i="1" s="1"/>
  <c r="J143" i="1"/>
  <c r="Z142" i="1"/>
  <c r="Y142" i="1"/>
  <c r="W142" i="1"/>
  <c r="X142" i="1" s="1"/>
  <c r="V142" i="1"/>
  <c r="T142" i="1"/>
  <c r="U142" i="1" s="1"/>
  <c r="S142" i="1"/>
  <c r="Q142" i="1"/>
  <c r="R142" i="1" s="1"/>
  <c r="P142" i="1"/>
  <c r="N142" i="1"/>
  <c r="O142" i="1" s="1"/>
  <c r="M142" i="1"/>
  <c r="K142" i="1"/>
  <c r="L142" i="1" s="1"/>
  <c r="J142" i="1"/>
  <c r="Z141" i="1"/>
  <c r="AA141" i="1" s="1"/>
  <c r="Y141" i="1"/>
  <c r="W141" i="1"/>
  <c r="X141" i="1" s="1"/>
  <c r="V141" i="1"/>
  <c r="T141" i="1"/>
  <c r="U141" i="1" s="1"/>
  <c r="S141" i="1"/>
  <c r="Q141" i="1"/>
  <c r="R141" i="1" s="1"/>
  <c r="P141" i="1"/>
  <c r="N141" i="1"/>
  <c r="O141" i="1" s="1"/>
  <c r="M141" i="1"/>
  <c r="K141" i="1"/>
  <c r="L141" i="1" s="1"/>
  <c r="AN31" i="1" s="1"/>
  <c r="J141" i="1"/>
  <c r="Z140" i="1"/>
  <c r="AA140" i="1" s="1"/>
  <c r="Y140" i="1"/>
  <c r="W140" i="1"/>
  <c r="X140" i="1" s="1"/>
  <c r="V140" i="1"/>
  <c r="T140" i="1"/>
  <c r="U140" i="1" s="1"/>
  <c r="S140" i="1"/>
  <c r="Q140" i="1"/>
  <c r="R140" i="1" s="1"/>
  <c r="P140" i="1"/>
  <c r="N140" i="1"/>
  <c r="O140" i="1" s="1"/>
  <c r="M140" i="1"/>
  <c r="K140" i="1"/>
  <c r="J140" i="1"/>
  <c r="Z139" i="1"/>
  <c r="AA139" i="1" s="1"/>
  <c r="Y139" i="1"/>
  <c r="W139" i="1"/>
  <c r="X139" i="1" s="1"/>
  <c r="BP21" i="1" s="1"/>
  <c r="V139" i="1"/>
  <c r="T139" i="1"/>
  <c r="U139" i="1" s="1"/>
  <c r="S139" i="1"/>
  <c r="Q139" i="1"/>
  <c r="R139" i="1" s="1"/>
  <c r="P139" i="1"/>
  <c r="N139" i="1"/>
  <c r="O139" i="1" s="1"/>
  <c r="M139" i="1"/>
  <c r="K139" i="1"/>
  <c r="L139" i="1" s="1"/>
  <c r="J139" i="1"/>
  <c r="Z138" i="1"/>
  <c r="AA138" i="1" s="1"/>
  <c r="Y138" i="1"/>
  <c r="W138" i="1"/>
  <c r="V138" i="1"/>
  <c r="T138" i="1"/>
  <c r="U138" i="1" s="1"/>
  <c r="S138" i="1"/>
  <c r="Q138" i="1"/>
  <c r="R138" i="1" s="1"/>
  <c r="P138" i="1"/>
  <c r="N138" i="1"/>
  <c r="O138" i="1" s="1"/>
  <c r="M138" i="1"/>
  <c r="K138" i="1"/>
  <c r="L138" i="1" s="1"/>
  <c r="J138" i="1"/>
  <c r="Z137" i="1"/>
  <c r="AA137" i="1" s="1"/>
  <c r="Y137" i="1"/>
  <c r="W137" i="1"/>
  <c r="X137" i="1" s="1"/>
  <c r="V137" i="1"/>
  <c r="T137" i="1"/>
  <c r="U137" i="1" s="1"/>
  <c r="S137" i="1"/>
  <c r="Q137" i="1"/>
  <c r="R137" i="1" s="1"/>
  <c r="BB26" i="1" s="1"/>
  <c r="P137" i="1"/>
  <c r="N137" i="1"/>
  <c r="O137" i="1" s="1"/>
  <c r="M137" i="1"/>
  <c r="K137" i="1"/>
  <c r="L137" i="1" s="1"/>
  <c r="J137" i="1"/>
  <c r="Z136" i="1"/>
  <c r="AA136" i="1" s="1"/>
  <c r="Y136" i="1"/>
  <c r="W136" i="1"/>
  <c r="X136" i="1" s="1"/>
  <c r="V136" i="1"/>
  <c r="T136" i="1"/>
  <c r="U136" i="1" s="1"/>
  <c r="S136" i="1"/>
  <c r="Q136" i="1"/>
  <c r="P136" i="1"/>
  <c r="N136" i="1"/>
  <c r="O136" i="1" s="1"/>
  <c r="M136" i="1"/>
  <c r="K136" i="1"/>
  <c r="L136" i="1" s="1"/>
  <c r="J136" i="1"/>
  <c r="Z135" i="1"/>
  <c r="AA135" i="1" s="1"/>
  <c r="Y135" i="1"/>
  <c r="W135" i="1"/>
  <c r="V135" i="1"/>
  <c r="T135" i="1"/>
  <c r="U135" i="1" s="1"/>
  <c r="S135" i="1"/>
  <c r="Q135" i="1"/>
  <c r="R135" i="1" s="1"/>
  <c r="P135" i="1"/>
  <c r="N135" i="1"/>
  <c r="O135" i="1" s="1"/>
  <c r="M135" i="1"/>
  <c r="K135" i="1"/>
  <c r="L135" i="1" s="1"/>
  <c r="J135" i="1"/>
  <c r="Z134" i="1"/>
  <c r="AA134" i="1" s="1"/>
  <c r="Y134" i="1"/>
  <c r="W134" i="1"/>
  <c r="X134" i="1" s="1"/>
  <c r="V134" i="1"/>
  <c r="T134" i="1"/>
  <c r="U134" i="1" s="1"/>
  <c r="S134" i="1"/>
  <c r="Q134" i="1"/>
  <c r="R134" i="1" s="1"/>
  <c r="P134" i="1"/>
  <c r="N134" i="1"/>
  <c r="O134" i="1" s="1"/>
  <c r="M134" i="1"/>
  <c r="K134" i="1"/>
  <c r="L134" i="1" s="1"/>
  <c r="AN29" i="1" s="1"/>
  <c r="J134" i="1"/>
  <c r="Z133" i="1"/>
  <c r="AA133" i="1" s="1"/>
  <c r="Y133" i="1"/>
  <c r="W133" i="1"/>
  <c r="X133" i="1" s="1"/>
  <c r="V133" i="1"/>
  <c r="T133" i="1"/>
  <c r="S133" i="1"/>
  <c r="Q133" i="1"/>
  <c r="R133" i="1" s="1"/>
  <c r="P133" i="1"/>
  <c r="N133" i="1"/>
  <c r="O133" i="1" s="1"/>
  <c r="M133" i="1"/>
  <c r="K133" i="1"/>
  <c r="L133" i="1" s="1"/>
  <c r="J133" i="1"/>
  <c r="Z132" i="1"/>
  <c r="Y132" i="1"/>
  <c r="W132" i="1"/>
  <c r="X132" i="1" s="1"/>
  <c r="V132" i="1"/>
  <c r="T132" i="1"/>
  <c r="U132" i="1" s="1"/>
  <c r="S132" i="1"/>
  <c r="Q132" i="1"/>
  <c r="R132" i="1" s="1"/>
  <c r="P132" i="1"/>
  <c r="N132" i="1"/>
  <c r="O132" i="1" s="1"/>
  <c r="M132" i="1"/>
  <c r="K132" i="1"/>
  <c r="L132" i="1" s="1"/>
  <c r="J132" i="1"/>
  <c r="Z131" i="1"/>
  <c r="AA131" i="1" s="1"/>
  <c r="Y131" i="1"/>
  <c r="W131" i="1"/>
  <c r="X131" i="1" s="1"/>
  <c r="V131" i="1"/>
  <c r="T131" i="1"/>
  <c r="U131" i="1" s="1"/>
  <c r="S131" i="1"/>
  <c r="Q131" i="1"/>
  <c r="R131" i="1" s="1"/>
  <c r="P131" i="1"/>
  <c r="N131" i="1"/>
  <c r="O131" i="1" s="1"/>
  <c r="M131" i="1"/>
  <c r="K131" i="1"/>
  <c r="L131" i="1" s="1"/>
  <c r="AN28" i="1" s="1"/>
  <c r="J131" i="1"/>
  <c r="Z130" i="1"/>
  <c r="AA130" i="1" s="1"/>
  <c r="Y130" i="1"/>
  <c r="W130" i="1"/>
  <c r="X130" i="1" s="1"/>
  <c r="V130" i="1"/>
  <c r="T130" i="1"/>
  <c r="S130" i="1"/>
  <c r="Q130" i="1"/>
  <c r="R130" i="1" s="1"/>
  <c r="P130" i="1"/>
  <c r="N130" i="1"/>
  <c r="O130" i="1" s="1"/>
  <c r="M130" i="1"/>
  <c r="K130" i="1"/>
  <c r="L130" i="1" s="1"/>
  <c r="J130" i="1"/>
  <c r="Z129" i="1"/>
  <c r="Y129" i="1"/>
  <c r="W129" i="1"/>
  <c r="X129" i="1" s="1"/>
  <c r="V129" i="1"/>
  <c r="T129" i="1"/>
  <c r="U129" i="1" s="1"/>
  <c r="S129" i="1"/>
  <c r="Q129" i="1"/>
  <c r="R129" i="1" s="1"/>
  <c r="P129" i="1"/>
  <c r="N129" i="1"/>
  <c r="O129" i="1" s="1"/>
  <c r="M129" i="1"/>
  <c r="K129" i="1"/>
  <c r="L129" i="1" s="1"/>
  <c r="J129" i="1"/>
  <c r="Z128" i="1"/>
  <c r="AA128" i="1" s="1"/>
  <c r="Y128" i="1"/>
  <c r="W128" i="1"/>
  <c r="X128" i="1" s="1"/>
  <c r="V128" i="1"/>
  <c r="T128" i="1"/>
  <c r="S128" i="1"/>
  <c r="Q128" i="1"/>
  <c r="R128" i="1" s="1"/>
  <c r="P128" i="1"/>
  <c r="N128" i="1"/>
  <c r="O128" i="1" s="1"/>
  <c r="M128" i="1"/>
  <c r="K128" i="1"/>
  <c r="L128" i="1" s="1"/>
  <c r="J128" i="1"/>
  <c r="Z127" i="1"/>
  <c r="AA127" i="1" s="1"/>
  <c r="Y127" i="1"/>
  <c r="W127" i="1"/>
  <c r="X127" i="1" s="1"/>
  <c r="V127" i="1"/>
  <c r="T127" i="1"/>
  <c r="U127" i="1" s="1"/>
  <c r="S127" i="1"/>
  <c r="Q127" i="1"/>
  <c r="R127" i="1" s="1"/>
  <c r="P127" i="1"/>
  <c r="N127" i="1"/>
  <c r="O127" i="1" s="1"/>
  <c r="M127" i="1"/>
  <c r="K127" i="1"/>
  <c r="J127" i="1"/>
  <c r="Z126" i="1"/>
  <c r="AA126" i="1" s="1"/>
  <c r="Y126" i="1"/>
  <c r="W126" i="1"/>
  <c r="X126" i="1" s="1"/>
  <c r="V126" i="1"/>
  <c r="T126" i="1"/>
  <c r="U126" i="1" s="1"/>
  <c r="S126" i="1"/>
  <c r="Q126" i="1"/>
  <c r="R126" i="1" s="1"/>
  <c r="P126" i="1"/>
  <c r="N126" i="1"/>
  <c r="O126" i="1" s="1"/>
  <c r="AU17" i="1" s="1"/>
  <c r="M126" i="1"/>
  <c r="K126" i="1"/>
  <c r="L126" i="1" s="1"/>
  <c r="J126" i="1"/>
  <c r="Z125" i="1"/>
  <c r="AA125" i="1" s="1"/>
  <c r="Y125" i="1"/>
  <c r="W125" i="1"/>
  <c r="X125" i="1" s="1"/>
  <c r="V125" i="1"/>
  <c r="T125" i="1"/>
  <c r="U125" i="1" s="1"/>
  <c r="S125" i="1"/>
  <c r="Q125" i="1"/>
  <c r="R125" i="1" s="1"/>
  <c r="BB24" i="1" s="1"/>
  <c r="P125" i="1"/>
  <c r="N125" i="1"/>
  <c r="O125" i="1" s="1"/>
  <c r="M125" i="1"/>
  <c r="K125" i="1"/>
  <c r="L125" i="1" s="1"/>
  <c r="J125" i="1"/>
  <c r="Z124" i="1"/>
  <c r="AA124" i="1" s="1"/>
  <c r="Y124" i="1"/>
  <c r="W124" i="1"/>
  <c r="X124" i="1" s="1"/>
  <c r="V124" i="1"/>
  <c r="T124" i="1"/>
  <c r="U124" i="1" s="1"/>
  <c r="S124" i="1"/>
  <c r="Q124" i="1"/>
  <c r="R124" i="1" s="1"/>
  <c r="BB23" i="1" s="1"/>
  <c r="P124" i="1"/>
  <c r="N124" i="1"/>
  <c r="O124" i="1" s="1"/>
  <c r="M124" i="1"/>
  <c r="K124" i="1"/>
  <c r="L124" i="1" s="1"/>
  <c r="J124" i="1"/>
  <c r="Z123" i="1"/>
  <c r="Y123" i="1"/>
  <c r="W123" i="1"/>
  <c r="X123" i="1" s="1"/>
  <c r="V123" i="1"/>
  <c r="T123" i="1"/>
  <c r="U123" i="1" s="1"/>
  <c r="S123" i="1"/>
  <c r="Q123" i="1"/>
  <c r="R123" i="1" s="1"/>
  <c r="P123" i="1"/>
  <c r="N123" i="1"/>
  <c r="O123" i="1" s="1"/>
  <c r="M123" i="1"/>
  <c r="K123" i="1"/>
  <c r="L123" i="1" s="1"/>
  <c r="J123" i="1"/>
  <c r="Z122" i="1"/>
  <c r="AA122" i="1" s="1"/>
  <c r="Y122" i="1"/>
  <c r="W122" i="1"/>
  <c r="X122" i="1" s="1"/>
  <c r="V122" i="1"/>
  <c r="T122" i="1"/>
  <c r="U122" i="1" s="1"/>
  <c r="S122" i="1"/>
  <c r="Q122" i="1"/>
  <c r="R122" i="1" s="1"/>
  <c r="P122" i="1"/>
  <c r="N122" i="1"/>
  <c r="O122" i="1" s="1"/>
  <c r="M122" i="1"/>
  <c r="K122" i="1"/>
  <c r="L122" i="1" s="1"/>
  <c r="AN26" i="1" s="1"/>
  <c r="J122" i="1"/>
  <c r="Z121" i="1"/>
  <c r="Y121" i="1"/>
  <c r="W121" i="1"/>
  <c r="X121" i="1" s="1"/>
  <c r="V121" i="1"/>
  <c r="T121" i="1"/>
  <c r="U121" i="1" s="1"/>
  <c r="S121" i="1"/>
  <c r="Q121" i="1"/>
  <c r="R121" i="1" s="1"/>
  <c r="P121" i="1"/>
  <c r="N121" i="1"/>
  <c r="O121" i="1" s="1"/>
  <c r="M121" i="1"/>
  <c r="K121" i="1"/>
  <c r="L121" i="1" s="1"/>
  <c r="J121" i="1"/>
  <c r="Z120" i="1"/>
  <c r="AA120" i="1" s="1"/>
  <c r="Y120" i="1"/>
  <c r="W120" i="1"/>
  <c r="X120" i="1" s="1"/>
  <c r="V120" i="1"/>
  <c r="T120" i="1"/>
  <c r="U120" i="1" s="1"/>
  <c r="S120" i="1"/>
  <c r="Q120" i="1"/>
  <c r="R120" i="1" s="1"/>
  <c r="BB22" i="1" s="1"/>
  <c r="P120" i="1"/>
  <c r="N120" i="1"/>
  <c r="O120" i="1" s="1"/>
  <c r="M120" i="1"/>
  <c r="K120" i="1"/>
  <c r="L120" i="1" s="1"/>
  <c r="J120" i="1"/>
  <c r="Z119" i="1"/>
  <c r="AA119" i="1" s="1"/>
  <c r="Y119" i="1"/>
  <c r="W119" i="1"/>
  <c r="X119" i="1" s="1"/>
  <c r="V119" i="1"/>
  <c r="T119" i="1"/>
  <c r="U119" i="1" s="1"/>
  <c r="S119" i="1"/>
  <c r="Q119" i="1"/>
  <c r="R119" i="1" s="1"/>
  <c r="P119" i="1"/>
  <c r="N119" i="1"/>
  <c r="O119" i="1" s="1"/>
  <c r="M119" i="1"/>
  <c r="K119" i="1"/>
  <c r="L119" i="1" s="1"/>
  <c r="AN25" i="1" s="1"/>
  <c r="J119" i="1"/>
  <c r="Z118" i="1"/>
  <c r="AA118" i="1" s="1"/>
  <c r="Y118" i="1"/>
  <c r="W118" i="1"/>
  <c r="V118" i="1"/>
  <c r="T118" i="1"/>
  <c r="U118" i="1" s="1"/>
  <c r="S118" i="1"/>
  <c r="Q118" i="1"/>
  <c r="R118" i="1" s="1"/>
  <c r="P118" i="1"/>
  <c r="N118" i="1"/>
  <c r="O118" i="1" s="1"/>
  <c r="M118" i="1"/>
  <c r="K118" i="1"/>
  <c r="L118" i="1" s="1"/>
  <c r="J118" i="1"/>
  <c r="Z117" i="1"/>
  <c r="AA117" i="1" s="1"/>
  <c r="Y117" i="1"/>
  <c r="W117" i="1"/>
  <c r="X117" i="1" s="1"/>
  <c r="V117" i="1"/>
  <c r="T117" i="1"/>
  <c r="U117" i="1" s="1"/>
  <c r="S117" i="1"/>
  <c r="Q117" i="1"/>
  <c r="R117" i="1" s="1"/>
  <c r="P117" i="1"/>
  <c r="N117" i="1"/>
  <c r="O117" i="1" s="1"/>
  <c r="M117" i="1"/>
  <c r="K117" i="1"/>
  <c r="L117" i="1" s="1"/>
  <c r="AN24" i="1" s="1"/>
  <c r="J117" i="1"/>
  <c r="Z116" i="1"/>
  <c r="AA116" i="1" s="1"/>
  <c r="Y116" i="1"/>
  <c r="W116" i="1"/>
  <c r="V116" i="1"/>
  <c r="T116" i="1"/>
  <c r="U116" i="1" s="1"/>
  <c r="S116" i="1"/>
  <c r="Q116" i="1"/>
  <c r="R116" i="1" s="1"/>
  <c r="P116" i="1"/>
  <c r="N116" i="1"/>
  <c r="O116" i="1" s="1"/>
  <c r="M116" i="1"/>
  <c r="K116" i="1"/>
  <c r="L116" i="1" s="1"/>
  <c r="J116" i="1"/>
  <c r="Z115" i="1"/>
  <c r="AA115" i="1" s="1"/>
  <c r="Y115" i="1"/>
  <c r="W115" i="1"/>
  <c r="X115" i="1" s="1"/>
  <c r="V115" i="1"/>
  <c r="T115" i="1"/>
  <c r="U115" i="1" s="1"/>
  <c r="S115" i="1"/>
  <c r="Q115" i="1"/>
  <c r="R115" i="1" s="1"/>
  <c r="BB21" i="1" s="1"/>
  <c r="P115" i="1"/>
  <c r="N115" i="1"/>
  <c r="O115" i="1" s="1"/>
  <c r="M115" i="1"/>
  <c r="K115" i="1"/>
  <c r="L115" i="1" s="1"/>
  <c r="J115" i="1"/>
  <c r="Z114" i="1"/>
  <c r="AA114" i="1" s="1"/>
  <c r="Y114" i="1"/>
  <c r="W114" i="1"/>
  <c r="X114" i="1" s="1"/>
  <c r="V114" i="1"/>
  <c r="T114" i="1"/>
  <c r="U114" i="1" s="1"/>
  <c r="S114" i="1"/>
  <c r="Q114" i="1"/>
  <c r="R114" i="1" s="1"/>
  <c r="P114" i="1"/>
  <c r="N114" i="1"/>
  <c r="O114" i="1" s="1"/>
  <c r="M114" i="1"/>
  <c r="K114" i="1"/>
  <c r="L114" i="1" s="1"/>
  <c r="AN23" i="1" s="1"/>
  <c r="J114" i="1"/>
  <c r="Z113" i="1"/>
  <c r="Y113" i="1"/>
  <c r="W113" i="1"/>
  <c r="X113" i="1" s="1"/>
  <c r="V113" i="1"/>
  <c r="T113" i="1"/>
  <c r="U113" i="1" s="1"/>
  <c r="S113" i="1"/>
  <c r="Q113" i="1"/>
  <c r="R113" i="1" s="1"/>
  <c r="P113" i="1"/>
  <c r="N113" i="1"/>
  <c r="O113" i="1" s="1"/>
  <c r="M113" i="1"/>
  <c r="K113" i="1"/>
  <c r="L113" i="1" s="1"/>
  <c r="J113" i="1"/>
  <c r="Z112" i="1"/>
  <c r="AA112" i="1" s="1"/>
  <c r="Y112" i="1"/>
  <c r="W112" i="1"/>
  <c r="X112" i="1" s="1"/>
  <c r="V112" i="1"/>
  <c r="T112" i="1"/>
  <c r="U112" i="1" s="1"/>
  <c r="S112" i="1"/>
  <c r="Q112" i="1"/>
  <c r="R112" i="1" s="1"/>
  <c r="P112" i="1"/>
  <c r="N112" i="1"/>
  <c r="O112" i="1" s="1"/>
  <c r="M112" i="1"/>
  <c r="K112" i="1"/>
  <c r="L112" i="1" s="1"/>
  <c r="AN22" i="1" s="1"/>
  <c r="J112" i="1"/>
  <c r="Z111" i="1"/>
  <c r="AA111" i="1" s="1"/>
  <c r="BW25" i="1" s="1"/>
  <c r="Y111" i="1"/>
  <c r="W111" i="1"/>
  <c r="X111" i="1" s="1"/>
  <c r="V111" i="1"/>
  <c r="T111" i="1"/>
  <c r="U111" i="1" s="1"/>
  <c r="S111" i="1"/>
  <c r="Q111" i="1"/>
  <c r="R111" i="1" s="1"/>
  <c r="P111" i="1"/>
  <c r="N111" i="1"/>
  <c r="O111" i="1" s="1"/>
  <c r="M111" i="1"/>
  <c r="K111" i="1"/>
  <c r="L111" i="1" s="1"/>
  <c r="J111" i="1"/>
  <c r="Z110" i="1"/>
  <c r="AA110" i="1" s="1"/>
  <c r="Y110" i="1"/>
  <c r="W110" i="1"/>
  <c r="X110" i="1" s="1"/>
  <c r="V110" i="1"/>
  <c r="T110" i="1"/>
  <c r="U110" i="1" s="1"/>
  <c r="S110" i="1"/>
  <c r="Q110" i="1"/>
  <c r="R110" i="1" s="1"/>
  <c r="P110" i="1"/>
  <c r="N110" i="1"/>
  <c r="O110" i="1" s="1"/>
  <c r="M110" i="1"/>
  <c r="K110" i="1"/>
  <c r="L110" i="1" s="1"/>
  <c r="AN21" i="1" s="1"/>
  <c r="J110" i="1"/>
  <c r="Z109" i="1"/>
  <c r="AA109" i="1" s="1"/>
  <c r="Y109" i="1"/>
  <c r="W109" i="1"/>
  <c r="X109" i="1" s="1"/>
  <c r="V109" i="1"/>
  <c r="T109" i="1"/>
  <c r="U109" i="1" s="1"/>
  <c r="S109" i="1"/>
  <c r="Q109" i="1"/>
  <c r="R109" i="1" s="1"/>
  <c r="P109" i="1"/>
  <c r="N109" i="1"/>
  <c r="O109" i="1" s="1"/>
  <c r="AU16" i="1" s="1"/>
  <c r="M109" i="1"/>
  <c r="K109" i="1"/>
  <c r="L109" i="1" s="1"/>
  <c r="J109" i="1"/>
  <c r="Z108" i="1"/>
  <c r="AA108" i="1" s="1"/>
  <c r="Y108" i="1"/>
  <c r="W108" i="1"/>
  <c r="X108" i="1" s="1"/>
  <c r="V108" i="1"/>
  <c r="T108" i="1"/>
  <c r="U108" i="1" s="1"/>
  <c r="S108" i="1"/>
  <c r="Q108" i="1"/>
  <c r="R108" i="1" s="1"/>
  <c r="BB20" i="1" s="1"/>
  <c r="P108" i="1"/>
  <c r="N108" i="1"/>
  <c r="O108" i="1" s="1"/>
  <c r="M108" i="1"/>
  <c r="K108" i="1"/>
  <c r="L108" i="1" s="1"/>
  <c r="J108" i="1"/>
  <c r="Z107" i="1"/>
  <c r="AA107" i="1" s="1"/>
  <c r="Y107" i="1"/>
  <c r="W107" i="1"/>
  <c r="X107" i="1" s="1"/>
  <c r="V107" i="1"/>
  <c r="T107" i="1"/>
  <c r="U107" i="1" s="1"/>
  <c r="S107" i="1"/>
  <c r="Q107" i="1"/>
  <c r="R107" i="1" s="1"/>
  <c r="P107" i="1"/>
  <c r="N107" i="1"/>
  <c r="M107" i="1"/>
  <c r="K107" i="1"/>
  <c r="L107" i="1" s="1"/>
  <c r="J107" i="1"/>
  <c r="Z106" i="1"/>
  <c r="AA106" i="1" s="1"/>
  <c r="Y106" i="1"/>
  <c r="W106" i="1"/>
  <c r="X106" i="1" s="1"/>
  <c r="V106" i="1"/>
  <c r="T106" i="1"/>
  <c r="U106" i="1" s="1"/>
  <c r="S106" i="1"/>
  <c r="Q106" i="1"/>
  <c r="R106" i="1" s="1"/>
  <c r="P106" i="1"/>
  <c r="N106" i="1"/>
  <c r="O106" i="1" s="1"/>
  <c r="M106" i="1"/>
  <c r="K106" i="1"/>
  <c r="L106" i="1" s="1"/>
  <c r="AN20" i="1" s="1"/>
  <c r="J106" i="1"/>
  <c r="Z105" i="1"/>
  <c r="Y105" i="1"/>
  <c r="W105" i="1"/>
  <c r="X105" i="1" s="1"/>
  <c r="V105" i="1"/>
  <c r="T105" i="1"/>
  <c r="U105" i="1" s="1"/>
  <c r="S105" i="1"/>
  <c r="Q105" i="1"/>
  <c r="R105" i="1" s="1"/>
  <c r="P105" i="1"/>
  <c r="N105" i="1"/>
  <c r="O105" i="1" s="1"/>
  <c r="M105" i="1"/>
  <c r="K105" i="1"/>
  <c r="L105" i="1" s="1"/>
  <c r="J105" i="1"/>
  <c r="Z104" i="1"/>
  <c r="AA104" i="1" s="1"/>
  <c r="Y104" i="1"/>
  <c r="W104" i="1"/>
  <c r="V104" i="1"/>
  <c r="T104" i="1"/>
  <c r="U104" i="1" s="1"/>
  <c r="S104" i="1"/>
  <c r="Q104" i="1"/>
  <c r="R104" i="1" s="1"/>
  <c r="P104" i="1"/>
  <c r="N104" i="1"/>
  <c r="O104" i="1" s="1"/>
  <c r="M104" i="1"/>
  <c r="K104" i="1"/>
  <c r="L104" i="1" s="1"/>
  <c r="J104" i="1"/>
  <c r="Z103" i="1"/>
  <c r="AA103" i="1" s="1"/>
  <c r="Y103" i="1"/>
  <c r="W103" i="1"/>
  <c r="X103" i="1" s="1"/>
  <c r="BP15" i="1" s="1"/>
  <c r="V103" i="1"/>
  <c r="T103" i="1"/>
  <c r="U103" i="1" s="1"/>
  <c r="S103" i="1"/>
  <c r="Q103" i="1"/>
  <c r="R103" i="1" s="1"/>
  <c r="P103" i="1"/>
  <c r="N103" i="1"/>
  <c r="O103" i="1" s="1"/>
  <c r="M103" i="1"/>
  <c r="K103" i="1"/>
  <c r="L103" i="1" s="1"/>
  <c r="J103" i="1"/>
  <c r="Z102" i="1"/>
  <c r="AA102" i="1" s="1"/>
  <c r="Y102" i="1"/>
  <c r="W102" i="1"/>
  <c r="V102" i="1"/>
  <c r="T102" i="1"/>
  <c r="U102" i="1" s="1"/>
  <c r="S102" i="1"/>
  <c r="Q102" i="1"/>
  <c r="R102" i="1" s="1"/>
  <c r="P102" i="1"/>
  <c r="N102" i="1"/>
  <c r="O102" i="1" s="1"/>
  <c r="M102" i="1"/>
  <c r="K102" i="1"/>
  <c r="L102" i="1" s="1"/>
  <c r="J102" i="1"/>
  <c r="Z101" i="1"/>
  <c r="AA101" i="1" s="1"/>
  <c r="Y101" i="1"/>
  <c r="W101" i="1"/>
  <c r="X101" i="1" s="1"/>
  <c r="V101" i="1"/>
  <c r="T101" i="1"/>
  <c r="U101" i="1" s="1"/>
  <c r="S101" i="1"/>
  <c r="Q101" i="1"/>
  <c r="R101" i="1" s="1"/>
  <c r="P101" i="1"/>
  <c r="N101" i="1"/>
  <c r="O101" i="1" s="1"/>
  <c r="AU14" i="1" s="1"/>
  <c r="M101" i="1"/>
  <c r="K101" i="1"/>
  <c r="L101" i="1" s="1"/>
  <c r="J101" i="1"/>
  <c r="Z100" i="1"/>
  <c r="AA100" i="1" s="1"/>
  <c r="Y100" i="1"/>
  <c r="W100" i="1"/>
  <c r="X100" i="1" s="1"/>
  <c r="V100" i="1"/>
  <c r="T100" i="1"/>
  <c r="U100" i="1" s="1"/>
  <c r="S100" i="1"/>
  <c r="Q100" i="1"/>
  <c r="P100" i="1"/>
  <c r="N100" i="1"/>
  <c r="O100" i="1" s="1"/>
  <c r="M100" i="1"/>
  <c r="K100" i="1"/>
  <c r="L100" i="1" s="1"/>
  <c r="J100" i="1"/>
  <c r="Z99" i="1"/>
  <c r="AA99" i="1" s="1"/>
  <c r="Y99" i="1"/>
  <c r="W99" i="1"/>
  <c r="X99" i="1" s="1"/>
  <c r="V99" i="1"/>
  <c r="T99" i="1"/>
  <c r="U99" i="1" s="1"/>
  <c r="S99" i="1"/>
  <c r="Q99" i="1"/>
  <c r="R99" i="1" s="1"/>
  <c r="P99" i="1"/>
  <c r="N99" i="1"/>
  <c r="O99" i="1" s="1"/>
  <c r="AU13" i="1" s="1"/>
  <c r="M99" i="1"/>
  <c r="K99" i="1"/>
  <c r="L99" i="1" s="1"/>
  <c r="J99" i="1"/>
  <c r="Z98" i="1"/>
  <c r="AA98" i="1" s="1"/>
  <c r="Y98" i="1"/>
  <c r="W98" i="1"/>
  <c r="X98" i="1" s="1"/>
  <c r="V98" i="1"/>
  <c r="T98" i="1"/>
  <c r="U98" i="1" s="1"/>
  <c r="S98" i="1"/>
  <c r="Q98" i="1"/>
  <c r="R98" i="1" s="1"/>
  <c r="P98" i="1"/>
  <c r="N98" i="1"/>
  <c r="O98" i="1" s="1"/>
  <c r="M98" i="1"/>
  <c r="K98" i="1"/>
  <c r="L98" i="1" s="1"/>
  <c r="AN19" i="1" s="1"/>
  <c r="J98" i="1"/>
  <c r="Z97" i="1"/>
  <c r="Y97" i="1"/>
  <c r="W97" i="1"/>
  <c r="X97" i="1" s="1"/>
  <c r="V97" i="1"/>
  <c r="T97" i="1"/>
  <c r="U97" i="1" s="1"/>
  <c r="S97" i="1"/>
  <c r="Q97" i="1"/>
  <c r="R97" i="1" s="1"/>
  <c r="P97" i="1"/>
  <c r="N97" i="1"/>
  <c r="O97" i="1" s="1"/>
  <c r="M97" i="1"/>
  <c r="K97" i="1"/>
  <c r="L97" i="1" s="1"/>
  <c r="J97" i="1"/>
  <c r="Z96" i="1"/>
  <c r="AA96" i="1" s="1"/>
  <c r="Y96" i="1"/>
  <c r="W96" i="1"/>
  <c r="X96" i="1" s="1"/>
  <c r="V96" i="1"/>
  <c r="T96" i="1"/>
  <c r="U96" i="1" s="1"/>
  <c r="S96" i="1"/>
  <c r="Q96" i="1"/>
  <c r="R96" i="1" s="1"/>
  <c r="P96" i="1"/>
  <c r="N96" i="1"/>
  <c r="O96" i="1" s="1"/>
  <c r="M96" i="1"/>
  <c r="K96" i="1"/>
  <c r="L96" i="1" s="1"/>
  <c r="AN18" i="1" s="1"/>
  <c r="J96" i="1"/>
  <c r="Z95" i="1"/>
  <c r="AA95" i="1" s="1"/>
  <c r="Y95" i="1"/>
  <c r="W95" i="1"/>
  <c r="X95" i="1" s="1"/>
  <c r="V95" i="1"/>
  <c r="T95" i="1"/>
  <c r="U95" i="1" s="1"/>
  <c r="S95" i="1"/>
  <c r="Q95" i="1"/>
  <c r="R95" i="1" s="1"/>
  <c r="P95" i="1"/>
  <c r="N95" i="1"/>
  <c r="O95" i="1" s="1"/>
  <c r="M95" i="1"/>
  <c r="K95" i="1"/>
  <c r="L95" i="1" s="1"/>
  <c r="AN17" i="1" s="1"/>
  <c r="J95" i="1"/>
  <c r="Z94" i="1"/>
  <c r="AA94" i="1" s="1"/>
  <c r="Y94" i="1"/>
  <c r="W94" i="1"/>
  <c r="V94" i="1"/>
  <c r="T94" i="1"/>
  <c r="U94" i="1" s="1"/>
  <c r="S94" i="1"/>
  <c r="Q94" i="1"/>
  <c r="R94" i="1" s="1"/>
  <c r="P94" i="1"/>
  <c r="N94" i="1"/>
  <c r="O94" i="1" s="1"/>
  <c r="M94" i="1"/>
  <c r="K94" i="1"/>
  <c r="L94" i="1" s="1"/>
  <c r="J94" i="1"/>
  <c r="Z93" i="1"/>
  <c r="Y93" i="1"/>
  <c r="W93" i="1"/>
  <c r="X93" i="1" s="1"/>
  <c r="V93" i="1"/>
  <c r="T93" i="1"/>
  <c r="U93" i="1" s="1"/>
  <c r="S93" i="1"/>
  <c r="Q93" i="1"/>
  <c r="R93" i="1" s="1"/>
  <c r="P93" i="1"/>
  <c r="N93" i="1"/>
  <c r="O93" i="1" s="1"/>
  <c r="M93" i="1"/>
  <c r="K93" i="1"/>
  <c r="L93" i="1" s="1"/>
  <c r="J93" i="1"/>
  <c r="Z92" i="1"/>
  <c r="AA92" i="1" s="1"/>
  <c r="Y92" i="1"/>
  <c r="W92" i="1"/>
  <c r="X92" i="1" s="1"/>
  <c r="V92" i="1"/>
  <c r="T92" i="1"/>
  <c r="U92" i="1" s="1"/>
  <c r="S92" i="1"/>
  <c r="Q92" i="1"/>
  <c r="R92" i="1" s="1"/>
  <c r="BB18" i="1" s="1"/>
  <c r="P92" i="1"/>
  <c r="N92" i="1"/>
  <c r="O92" i="1" s="1"/>
  <c r="M92" i="1"/>
  <c r="K92" i="1"/>
  <c r="L92" i="1" s="1"/>
  <c r="J92" i="1"/>
  <c r="Z91" i="1"/>
  <c r="Y91" i="1"/>
  <c r="W91" i="1"/>
  <c r="X91" i="1" s="1"/>
  <c r="V91" i="1"/>
  <c r="T91" i="1"/>
  <c r="U91" i="1" s="1"/>
  <c r="S91" i="1"/>
  <c r="Q91" i="1"/>
  <c r="R91" i="1" s="1"/>
  <c r="P91" i="1"/>
  <c r="N91" i="1"/>
  <c r="O91" i="1" s="1"/>
  <c r="M91" i="1"/>
  <c r="K91" i="1"/>
  <c r="L91" i="1" s="1"/>
  <c r="J91" i="1"/>
  <c r="Z90" i="1"/>
  <c r="AA90" i="1" s="1"/>
  <c r="Y90" i="1"/>
  <c r="W90" i="1"/>
  <c r="X90" i="1" s="1"/>
  <c r="V90" i="1"/>
  <c r="T90" i="1"/>
  <c r="S90" i="1"/>
  <c r="Q90" i="1"/>
  <c r="R90" i="1" s="1"/>
  <c r="P90" i="1"/>
  <c r="N90" i="1"/>
  <c r="O90" i="1" s="1"/>
  <c r="M90" i="1"/>
  <c r="K90" i="1"/>
  <c r="L90" i="1" s="1"/>
  <c r="J90" i="1"/>
  <c r="Z89" i="1"/>
  <c r="AA89" i="1" s="1"/>
  <c r="Y89" i="1"/>
  <c r="W89" i="1"/>
  <c r="X89" i="1" s="1"/>
  <c r="V89" i="1"/>
  <c r="T89" i="1"/>
  <c r="S89" i="1"/>
  <c r="Q89" i="1"/>
  <c r="R89" i="1" s="1"/>
  <c r="P89" i="1"/>
  <c r="N89" i="1"/>
  <c r="O89" i="1" s="1"/>
  <c r="M89" i="1"/>
  <c r="K89" i="1"/>
  <c r="L89" i="1" s="1"/>
  <c r="J89" i="1"/>
  <c r="Z88" i="1"/>
  <c r="AA88" i="1" s="1"/>
  <c r="Y88" i="1"/>
  <c r="W88" i="1"/>
  <c r="V88" i="1"/>
  <c r="T88" i="1"/>
  <c r="U88" i="1" s="1"/>
  <c r="S88" i="1"/>
  <c r="Q88" i="1"/>
  <c r="R88" i="1" s="1"/>
  <c r="P88" i="1"/>
  <c r="N88" i="1"/>
  <c r="O88" i="1" s="1"/>
  <c r="M88" i="1"/>
  <c r="K88" i="1"/>
  <c r="L88" i="1" s="1"/>
  <c r="J88" i="1"/>
  <c r="Z87" i="1"/>
  <c r="Y87" i="1"/>
  <c r="W87" i="1"/>
  <c r="X87" i="1" s="1"/>
  <c r="V87" i="1"/>
  <c r="T87" i="1"/>
  <c r="U87" i="1" s="1"/>
  <c r="S87" i="1"/>
  <c r="Q87" i="1"/>
  <c r="R87" i="1" s="1"/>
  <c r="P87" i="1"/>
  <c r="N87" i="1"/>
  <c r="O87" i="1" s="1"/>
  <c r="M87" i="1"/>
  <c r="K87" i="1"/>
  <c r="L87" i="1" s="1"/>
  <c r="J87" i="1"/>
  <c r="Z86" i="1"/>
  <c r="AA86" i="1" s="1"/>
  <c r="Y86" i="1"/>
  <c r="W86" i="1"/>
  <c r="X86" i="1" s="1"/>
  <c r="V86" i="1"/>
  <c r="T86" i="1"/>
  <c r="S86" i="1"/>
  <c r="Q86" i="1"/>
  <c r="R86" i="1" s="1"/>
  <c r="P86" i="1"/>
  <c r="N86" i="1"/>
  <c r="O86" i="1" s="1"/>
  <c r="M86" i="1"/>
  <c r="K86" i="1"/>
  <c r="L86" i="1" s="1"/>
  <c r="J86" i="1"/>
  <c r="Z85" i="1"/>
  <c r="AA85" i="1" s="1"/>
  <c r="Y85" i="1"/>
  <c r="W85" i="1"/>
  <c r="X85" i="1" s="1"/>
  <c r="V85" i="1"/>
  <c r="T85" i="1"/>
  <c r="S85" i="1"/>
  <c r="Q85" i="1"/>
  <c r="R85" i="1" s="1"/>
  <c r="P85" i="1"/>
  <c r="N85" i="1"/>
  <c r="O85" i="1" s="1"/>
  <c r="M85" i="1"/>
  <c r="K85" i="1"/>
  <c r="L85" i="1" s="1"/>
  <c r="J85" i="1"/>
  <c r="Z84" i="1"/>
  <c r="AA84" i="1" s="1"/>
  <c r="Y84" i="1"/>
  <c r="W84" i="1"/>
  <c r="X84" i="1" s="1"/>
  <c r="V84" i="1"/>
  <c r="T84" i="1"/>
  <c r="S84" i="1"/>
  <c r="Q84" i="1"/>
  <c r="R84" i="1" s="1"/>
  <c r="P84" i="1"/>
  <c r="N84" i="1"/>
  <c r="O84" i="1" s="1"/>
  <c r="M84" i="1"/>
  <c r="K84" i="1"/>
  <c r="L84" i="1" s="1"/>
  <c r="J84" i="1"/>
  <c r="Z83" i="1"/>
  <c r="AA83" i="1" s="1"/>
  <c r="Y83" i="1"/>
  <c r="W83" i="1"/>
  <c r="V83" i="1"/>
  <c r="T83" i="1"/>
  <c r="U83" i="1" s="1"/>
  <c r="S83" i="1"/>
  <c r="Q83" i="1"/>
  <c r="R83" i="1" s="1"/>
  <c r="P83" i="1"/>
  <c r="N83" i="1"/>
  <c r="O83" i="1" s="1"/>
  <c r="M83" i="1"/>
  <c r="K83" i="1"/>
  <c r="L83" i="1" s="1"/>
  <c r="J83" i="1"/>
  <c r="Z82" i="1"/>
  <c r="AA82" i="1" s="1"/>
  <c r="Y82" i="1"/>
  <c r="W82" i="1"/>
  <c r="X82" i="1" s="1"/>
  <c r="V82" i="1"/>
  <c r="T82" i="1"/>
  <c r="U82" i="1" s="1"/>
  <c r="S82" i="1"/>
  <c r="Q82" i="1"/>
  <c r="R82" i="1" s="1"/>
  <c r="P82" i="1"/>
  <c r="N82" i="1"/>
  <c r="O82" i="1" s="1"/>
  <c r="M82" i="1"/>
  <c r="K82" i="1"/>
  <c r="L82" i="1" s="1"/>
  <c r="AN16" i="1" s="1"/>
  <c r="J82" i="1"/>
  <c r="Z81" i="1"/>
  <c r="AA81" i="1" s="1"/>
  <c r="Y81" i="1"/>
  <c r="W81" i="1"/>
  <c r="X81" i="1" s="1"/>
  <c r="V81" i="1"/>
  <c r="T81" i="1"/>
  <c r="S81" i="1"/>
  <c r="Q81" i="1"/>
  <c r="R81" i="1" s="1"/>
  <c r="P81" i="1"/>
  <c r="N81" i="1"/>
  <c r="O81" i="1" s="1"/>
  <c r="M81" i="1"/>
  <c r="K81" i="1"/>
  <c r="L81" i="1" s="1"/>
  <c r="J81" i="1"/>
  <c r="Z80" i="1"/>
  <c r="AA80" i="1" s="1"/>
  <c r="Y80" i="1"/>
  <c r="W80" i="1"/>
  <c r="X80" i="1" s="1"/>
  <c r="V80" i="1"/>
  <c r="T80" i="1"/>
  <c r="U80" i="1" s="1"/>
  <c r="S80" i="1"/>
  <c r="Q80" i="1"/>
  <c r="R80" i="1" s="1"/>
  <c r="P80" i="1"/>
  <c r="N80" i="1"/>
  <c r="O80" i="1" s="1"/>
  <c r="M80" i="1"/>
  <c r="K80" i="1"/>
  <c r="L80" i="1" s="1"/>
  <c r="AN15" i="1" s="1"/>
  <c r="J80" i="1"/>
  <c r="Z79" i="1"/>
  <c r="AA79" i="1" s="1"/>
  <c r="Y79" i="1"/>
  <c r="W79" i="1"/>
  <c r="X79" i="1" s="1"/>
  <c r="V79" i="1"/>
  <c r="T79" i="1"/>
  <c r="S79" i="1"/>
  <c r="Q79" i="1"/>
  <c r="R79" i="1" s="1"/>
  <c r="P79" i="1"/>
  <c r="N79" i="1"/>
  <c r="O79" i="1" s="1"/>
  <c r="M79" i="1"/>
  <c r="K79" i="1"/>
  <c r="L79" i="1" s="1"/>
  <c r="J79" i="1"/>
  <c r="Z78" i="1"/>
  <c r="AA78" i="1" s="1"/>
  <c r="Y78" i="1"/>
  <c r="W78" i="1"/>
  <c r="X78" i="1" s="1"/>
  <c r="V78" i="1"/>
  <c r="T78" i="1"/>
  <c r="U78" i="1" s="1"/>
  <c r="S78" i="1"/>
  <c r="Q78" i="1"/>
  <c r="P78" i="1"/>
  <c r="N78" i="1"/>
  <c r="O78" i="1" s="1"/>
  <c r="M78" i="1"/>
  <c r="K78" i="1"/>
  <c r="L78" i="1" s="1"/>
  <c r="J78" i="1"/>
  <c r="Z77" i="1"/>
  <c r="AA77" i="1" s="1"/>
  <c r="Y77" i="1"/>
  <c r="W77" i="1"/>
  <c r="V77" i="1"/>
  <c r="T77" i="1"/>
  <c r="U77" i="1" s="1"/>
  <c r="S77" i="1"/>
  <c r="Q77" i="1"/>
  <c r="R77" i="1" s="1"/>
  <c r="P77" i="1"/>
  <c r="N77" i="1"/>
  <c r="O77" i="1" s="1"/>
  <c r="M77" i="1"/>
  <c r="K77" i="1"/>
  <c r="L77" i="1" s="1"/>
  <c r="J77" i="1"/>
  <c r="Z76" i="1"/>
  <c r="AA76" i="1" s="1"/>
  <c r="Y76" i="1"/>
  <c r="W76" i="1"/>
  <c r="X76" i="1" s="1"/>
  <c r="V76" i="1"/>
  <c r="T76" i="1"/>
  <c r="U76" i="1" s="1"/>
  <c r="S76" i="1"/>
  <c r="Q76" i="1"/>
  <c r="R76" i="1" s="1"/>
  <c r="BB16" i="1" s="1"/>
  <c r="P76" i="1"/>
  <c r="N76" i="1"/>
  <c r="O76" i="1" s="1"/>
  <c r="M76" i="1"/>
  <c r="K76" i="1"/>
  <c r="L76" i="1" s="1"/>
  <c r="J76" i="1"/>
  <c r="Z75" i="1"/>
  <c r="AA75" i="1" s="1"/>
  <c r="Y75" i="1"/>
  <c r="W75" i="1"/>
  <c r="V75" i="1"/>
  <c r="T75" i="1"/>
  <c r="U75" i="1" s="1"/>
  <c r="S75" i="1"/>
  <c r="Q75" i="1"/>
  <c r="R75" i="1" s="1"/>
  <c r="P75" i="1"/>
  <c r="N75" i="1"/>
  <c r="O75" i="1" s="1"/>
  <c r="M75" i="1"/>
  <c r="K75" i="1"/>
  <c r="L75" i="1" s="1"/>
  <c r="J75" i="1"/>
  <c r="Z74" i="1"/>
  <c r="AA74" i="1" s="1"/>
  <c r="Y74" i="1"/>
  <c r="W74" i="1"/>
  <c r="X74" i="1" s="1"/>
  <c r="V74" i="1"/>
  <c r="T74" i="1"/>
  <c r="U74" i="1" s="1"/>
  <c r="S74" i="1"/>
  <c r="Q74" i="1"/>
  <c r="R74" i="1" s="1"/>
  <c r="P74" i="1"/>
  <c r="N74" i="1"/>
  <c r="O74" i="1" s="1"/>
  <c r="M74" i="1"/>
  <c r="K74" i="1"/>
  <c r="J74" i="1"/>
  <c r="Z73" i="1"/>
  <c r="AA73" i="1" s="1"/>
  <c r="Y73" i="1"/>
  <c r="W73" i="1"/>
  <c r="X73" i="1" s="1"/>
  <c r="V73" i="1"/>
  <c r="T73" i="1"/>
  <c r="U73" i="1" s="1"/>
  <c r="S73" i="1"/>
  <c r="Q73" i="1"/>
  <c r="R73" i="1" s="1"/>
  <c r="BB15" i="1" s="1"/>
  <c r="P73" i="1"/>
  <c r="N73" i="1"/>
  <c r="O73" i="1" s="1"/>
  <c r="M73" i="1"/>
  <c r="K73" i="1"/>
  <c r="L73" i="1" s="1"/>
  <c r="J73" i="1"/>
  <c r="Z72" i="1"/>
  <c r="AA72" i="1" s="1"/>
  <c r="BW19" i="1" s="1"/>
  <c r="Y72" i="1"/>
  <c r="W72" i="1"/>
  <c r="X72" i="1" s="1"/>
  <c r="V72" i="1"/>
  <c r="T72" i="1"/>
  <c r="U72" i="1" s="1"/>
  <c r="S72" i="1"/>
  <c r="Q72" i="1"/>
  <c r="R72" i="1" s="1"/>
  <c r="P72" i="1"/>
  <c r="N72" i="1"/>
  <c r="O72" i="1" s="1"/>
  <c r="M72" i="1"/>
  <c r="K72" i="1"/>
  <c r="L72" i="1" s="1"/>
  <c r="J72" i="1"/>
  <c r="Z71" i="1"/>
  <c r="AA71" i="1" s="1"/>
  <c r="Y71" i="1"/>
  <c r="W71" i="1"/>
  <c r="X71" i="1" s="1"/>
  <c r="V71" i="1"/>
  <c r="T71" i="1"/>
  <c r="U71" i="1" s="1"/>
  <c r="S71" i="1"/>
  <c r="Q71" i="1"/>
  <c r="R71" i="1" s="1"/>
  <c r="P71" i="1"/>
  <c r="N71" i="1"/>
  <c r="O71" i="1" s="1"/>
  <c r="M71" i="1"/>
  <c r="K71" i="1"/>
  <c r="L71" i="1" s="1"/>
  <c r="AN13" i="1" s="1"/>
  <c r="J71" i="1"/>
  <c r="Z70" i="1"/>
  <c r="AA70" i="1" s="1"/>
  <c r="Y70" i="1"/>
  <c r="W70" i="1"/>
  <c r="X70" i="1" s="1"/>
  <c r="V70" i="1"/>
  <c r="T70" i="1"/>
  <c r="U70" i="1" s="1"/>
  <c r="S70" i="1"/>
  <c r="Q70" i="1"/>
  <c r="R70" i="1" s="1"/>
  <c r="BB14" i="1" s="1"/>
  <c r="P70" i="1"/>
  <c r="N70" i="1"/>
  <c r="O70" i="1" s="1"/>
  <c r="M70" i="1"/>
  <c r="K70" i="1"/>
  <c r="L70" i="1" s="1"/>
  <c r="J70" i="1"/>
  <c r="Z69" i="1"/>
  <c r="AA69" i="1" s="1"/>
  <c r="Y69" i="1"/>
  <c r="W69" i="1"/>
  <c r="V69" i="1"/>
  <c r="T69" i="1"/>
  <c r="U69" i="1" s="1"/>
  <c r="S69" i="1"/>
  <c r="Q69" i="1"/>
  <c r="R69" i="1" s="1"/>
  <c r="P69" i="1"/>
  <c r="N69" i="1"/>
  <c r="O69" i="1" s="1"/>
  <c r="M69" i="1"/>
  <c r="K69" i="1"/>
  <c r="L69" i="1" s="1"/>
  <c r="J69" i="1"/>
  <c r="Z68" i="1"/>
  <c r="AA68" i="1" s="1"/>
  <c r="Y68" i="1"/>
  <c r="W68" i="1"/>
  <c r="X68" i="1" s="1"/>
  <c r="V68" i="1"/>
  <c r="T68" i="1"/>
  <c r="U68" i="1" s="1"/>
  <c r="S68" i="1"/>
  <c r="Q68" i="1"/>
  <c r="R68" i="1" s="1"/>
  <c r="P68" i="1"/>
  <c r="N68" i="1"/>
  <c r="O68" i="1" s="1"/>
  <c r="AU12" i="1" s="1"/>
  <c r="M68" i="1"/>
  <c r="K68" i="1"/>
  <c r="L68" i="1" s="1"/>
  <c r="J68" i="1"/>
  <c r="Z67" i="1"/>
  <c r="AA67" i="1" s="1"/>
  <c r="Y67" i="1"/>
  <c r="W67" i="1"/>
  <c r="V67" i="1"/>
  <c r="T67" i="1"/>
  <c r="U67" i="1" s="1"/>
  <c r="S67" i="1"/>
  <c r="Q67" i="1"/>
  <c r="R67" i="1" s="1"/>
  <c r="P67" i="1"/>
  <c r="N67" i="1"/>
  <c r="O67" i="1" s="1"/>
  <c r="M67" i="1"/>
  <c r="K67" i="1"/>
  <c r="L67" i="1" s="1"/>
  <c r="J67" i="1"/>
  <c r="Z66" i="1"/>
  <c r="AA66" i="1" s="1"/>
  <c r="Y66" i="1"/>
  <c r="W66" i="1"/>
  <c r="V66" i="1"/>
  <c r="T66" i="1"/>
  <c r="U66" i="1" s="1"/>
  <c r="S66" i="1"/>
  <c r="Q66" i="1"/>
  <c r="R66" i="1" s="1"/>
  <c r="P66" i="1"/>
  <c r="N66" i="1"/>
  <c r="O66" i="1" s="1"/>
  <c r="M66" i="1"/>
  <c r="K66" i="1"/>
  <c r="L66" i="1" s="1"/>
  <c r="J66" i="1"/>
  <c r="Z65" i="1"/>
  <c r="AA65" i="1" s="1"/>
  <c r="Y65" i="1"/>
  <c r="W65" i="1"/>
  <c r="X65" i="1" s="1"/>
  <c r="V65" i="1"/>
  <c r="T65" i="1"/>
  <c r="U65" i="1" s="1"/>
  <c r="S65" i="1"/>
  <c r="Q65" i="1"/>
  <c r="R65" i="1" s="1"/>
  <c r="BB13" i="1" s="1"/>
  <c r="P65" i="1"/>
  <c r="N65" i="1"/>
  <c r="O65" i="1" s="1"/>
  <c r="M65" i="1"/>
  <c r="K65" i="1"/>
  <c r="L65" i="1" s="1"/>
  <c r="J65" i="1"/>
  <c r="Z64" i="1"/>
  <c r="AA64" i="1" s="1"/>
  <c r="Y64" i="1"/>
  <c r="W64" i="1"/>
  <c r="X64" i="1" s="1"/>
  <c r="BP5" i="1" s="1"/>
  <c r="V64" i="1"/>
  <c r="T64" i="1"/>
  <c r="U64" i="1" s="1"/>
  <c r="S64" i="1"/>
  <c r="Q64" i="1"/>
  <c r="R64" i="1" s="1"/>
  <c r="P64" i="1"/>
  <c r="N64" i="1"/>
  <c r="O64" i="1" s="1"/>
  <c r="M64" i="1"/>
  <c r="K64" i="1"/>
  <c r="L64" i="1" s="1"/>
  <c r="J64" i="1"/>
  <c r="Z63" i="1"/>
  <c r="Y63" i="1"/>
  <c r="W63" i="1"/>
  <c r="X63" i="1" s="1"/>
  <c r="V63" i="1"/>
  <c r="T63" i="1"/>
  <c r="U63" i="1" s="1"/>
  <c r="S63" i="1"/>
  <c r="Q63" i="1"/>
  <c r="R63" i="1" s="1"/>
  <c r="P63" i="1"/>
  <c r="N63" i="1"/>
  <c r="O63" i="1" s="1"/>
  <c r="M63" i="1"/>
  <c r="K63" i="1"/>
  <c r="L63" i="1" s="1"/>
  <c r="J63" i="1"/>
  <c r="Z62" i="1"/>
  <c r="AA62" i="1" s="1"/>
  <c r="Y62" i="1"/>
  <c r="W62" i="1"/>
  <c r="X62" i="1" s="1"/>
  <c r="V62" i="1"/>
  <c r="T62" i="1"/>
  <c r="U62" i="1" s="1"/>
  <c r="S62" i="1"/>
  <c r="Q62" i="1"/>
  <c r="R62" i="1" s="1"/>
  <c r="P62" i="1"/>
  <c r="N62" i="1"/>
  <c r="O62" i="1" s="1"/>
  <c r="M62" i="1"/>
  <c r="K62" i="1"/>
  <c r="L62" i="1" s="1"/>
  <c r="AN12" i="1" s="1"/>
  <c r="J62" i="1"/>
  <c r="Z61" i="1"/>
  <c r="AA61" i="1" s="1"/>
  <c r="Y61" i="1"/>
  <c r="W61" i="1"/>
  <c r="X61" i="1" s="1"/>
  <c r="V61" i="1"/>
  <c r="T61" i="1"/>
  <c r="U61" i="1" s="1"/>
  <c r="S61" i="1"/>
  <c r="Q61" i="1"/>
  <c r="R61" i="1" s="1"/>
  <c r="P61" i="1"/>
  <c r="N61" i="1"/>
  <c r="O61" i="1" s="1"/>
  <c r="AU11" i="1" s="1"/>
  <c r="M61" i="1"/>
  <c r="K61" i="1"/>
  <c r="L61" i="1" s="1"/>
  <c r="J61" i="1"/>
  <c r="Z60" i="1"/>
  <c r="Y60" i="1"/>
  <c r="W60" i="1"/>
  <c r="X60" i="1" s="1"/>
  <c r="V60" i="1"/>
  <c r="T60" i="1"/>
  <c r="U60" i="1" s="1"/>
  <c r="S60" i="1"/>
  <c r="Q60" i="1"/>
  <c r="R60" i="1" s="1"/>
  <c r="P60" i="1"/>
  <c r="N60" i="1"/>
  <c r="O60" i="1" s="1"/>
  <c r="M60" i="1"/>
  <c r="K60" i="1"/>
  <c r="L60" i="1" s="1"/>
  <c r="J60" i="1"/>
  <c r="Z59" i="1"/>
  <c r="Y59" i="1"/>
  <c r="W59" i="1"/>
  <c r="X59" i="1" s="1"/>
  <c r="V59" i="1"/>
  <c r="T59" i="1"/>
  <c r="U59" i="1" s="1"/>
  <c r="S59" i="1"/>
  <c r="Q59" i="1"/>
  <c r="R59" i="1" s="1"/>
  <c r="P59" i="1"/>
  <c r="N59" i="1"/>
  <c r="O59" i="1" s="1"/>
  <c r="M59" i="1"/>
  <c r="K59" i="1"/>
  <c r="L59" i="1" s="1"/>
  <c r="J59" i="1"/>
  <c r="Z58" i="1"/>
  <c r="AA58" i="1" s="1"/>
  <c r="Y58" i="1"/>
  <c r="W58" i="1"/>
  <c r="V58" i="1"/>
  <c r="T58" i="1"/>
  <c r="U58" i="1" s="1"/>
  <c r="S58" i="1"/>
  <c r="Q58" i="1"/>
  <c r="R58" i="1" s="1"/>
  <c r="P58" i="1"/>
  <c r="N58" i="1"/>
  <c r="O58" i="1" s="1"/>
  <c r="M58" i="1"/>
  <c r="K58" i="1"/>
  <c r="L58" i="1" s="1"/>
  <c r="J58" i="1"/>
  <c r="Z57" i="1"/>
  <c r="AA57" i="1" s="1"/>
  <c r="Y57" i="1"/>
  <c r="W57" i="1"/>
  <c r="X57" i="1" s="1"/>
  <c r="V57" i="1"/>
  <c r="T57" i="1"/>
  <c r="U57" i="1" s="1"/>
  <c r="S57" i="1"/>
  <c r="Q57" i="1"/>
  <c r="R57" i="1" s="1"/>
  <c r="BB12" i="1" s="1"/>
  <c r="P57" i="1"/>
  <c r="N57" i="1"/>
  <c r="O57" i="1" s="1"/>
  <c r="M57" i="1"/>
  <c r="K57" i="1"/>
  <c r="L57" i="1" s="1"/>
  <c r="J57" i="1"/>
  <c r="Z56" i="1"/>
  <c r="Y56" i="1"/>
  <c r="W56" i="1"/>
  <c r="X56" i="1" s="1"/>
  <c r="V56" i="1"/>
  <c r="T56" i="1"/>
  <c r="U56" i="1" s="1"/>
  <c r="S56" i="1"/>
  <c r="Q56" i="1"/>
  <c r="R56" i="1" s="1"/>
  <c r="P56" i="1"/>
  <c r="N56" i="1"/>
  <c r="O56" i="1" s="1"/>
  <c r="M56" i="1"/>
  <c r="K56" i="1"/>
  <c r="L56" i="1" s="1"/>
  <c r="J56" i="1"/>
  <c r="Z55" i="1"/>
  <c r="AA55" i="1" s="1"/>
  <c r="Y55" i="1"/>
  <c r="W55" i="1"/>
  <c r="X55" i="1" s="1"/>
  <c r="V55" i="1"/>
  <c r="T55" i="1"/>
  <c r="S55" i="1"/>
  <c r="Q55" i="1"/>
  <c r="R55" i="1" s="1"/>
  <c r="P55" i="1"/>
  <c r="N55" i="1"/>
  <c r="O55" i="1" s="1"/>
  <c r="M55" i="1"/>
  <c r="K55" i="1"/>
  <c r="L55" i="1" s="1"/>
  <c r="J55" i="1"/>
  <c r="Z54" i="1"/>
  <c r="Y54" i="1"/>
  <c r="W54" i="1"/>
  <c r="X54" i="1" s="1"/>
  <c r="V54" i="1"/>
  <c r="T54" i="1"/>
  <c r="U54" i="1" s="1"/>
  <c r="S54" i="1"/>
  <c r="Q54" i="1"/>
  <c r="R54" i="1" s="1"/>
  <c r="P54" i="1"/>
  <c r="N54" i="1"/>
  <c r="O54" i="1" s="1"/>
  <c r="M54" i="1"/>
  <c r="K54" i="1"/>
  <c r="L54" i="1" s="1"/>
  <c r="J54" i="1"/>
  <c r="Z53" i="1"/>
  <c r="AA53" i="1" s="1"/>
  <c r="Y53" i="1"/>
  <c r="W53" i="1"/>
  <c r="X53" i="1" s="1"/>
  <c r="V53" i="1"/>
  <c r="T53" i="1"/>
  <c r="U53" i="1" s="1"/>
  <c r="S53" i="1"/>
  <c r="Q53" i="1"/>
  <c r="R53" i="1" s="1"/>
  <c r="BB11" i="1" s="1"/>
  <c r="P53" i="1"/>
  <c r="N53" i="1"/>
  <c r="O53" i="1" s="1"/>
  <c r="M53" i="1"/>
  <c r="K53" i="1"/>
  <c r="L53" i="1" s="1"/>
  <c r="J53" i="1"/>
  <c r="Z52" i="1"/>
  <c r="AA52" i="1" s="1"/>
  <c r="Y52" i="1"/>
  <c r="W52" i="1"/>
  <c r="X52" i="1" s="1"/>
  <c r="V52" i="1"/>
  <c r="T52" i="1"/>
  <c r="U52" i="1" s="1"/>
  <c r="S52" i="1"/>
  <c r="Q52" i="1"/>
  <c r="P52" i="1"/>
  <c r="N52" i="1"/>
  <c r="O52" i="1" s="1"/>
  <c r="M52" i="1"/>
  <c r="K52" i="1"/>
  <c r="L52" i="1" s="1"/>
  <c r="J52" i="1"/>
  <c r="Z51" i="1"/>
  <c r="AA51" i="1" s="1"/>
  <c r="Y51" i="1"/>
  <c r="W51" i="1"/>
  <c r="X51" i="1" s="1"/>
  <c r="V51" i="1"/>
  <c r="T51" i="1"/>
  <c r="U51" i="1" s="1"/>
  <c r="S51" i="1"/>
  <c r="Q51" i="1"/>
  <c r="P51" i="1"/>
  <c r="N51" i="1"/>
  <c r="O51" i="1" s="1"/>
  <c r="M51" i="1"/>
  <c r="K51" i="1"/>
  <c r="L51" i="1" s="1"/>
  <c r="J51" i="1"/>
  <c r="Z50" i="1"/>
  <c r="AA50" i="1" s="1"/>
  <c r="Y50" i="1"/>
  <c r="W50" i="1"/>
  <c r="X50" i="1" s="1"/>
  <c r="V50" i="1"/>
  <c r="T50" i="1"/>
  <c r="S50" i="1"/>
  <c r="Q50" i="1"/>
  <c r="R50" i="1" s="1"/>
  <c r="P50" i="1"/>
  <c r="N50" i="1"/>
  <c r="O50" i="1" s="1"/>
  <c r="M50" i="1"/>
  <c r="K50" i="1"/>
  <c r="L50" i="1" s="1"/>
  <c r="J50" i="1"/>
  <c r="Z49" i="1"/>
  <c r="AA49" i="1" s="1"/>
  <c r="Y49" i="1"/>
  <c r="W49" i="1"/>
  <c r="X49" i="1" s="1"/>
  <c r="V49" i="1"/>
  <c r="T49" i="1"/>
  <c r="U49" i="1" s="1"/>
  <c r="S49" i="1"/>
  <c r="Q49" i="1"/>
  <c r="R49" i="1" s="1"/>
  <c r="P49" i="1"/>
  <c r="N49" i="1"/>
  <c r="O49" i="1" s="1"/>
  <c r="AU10" i="1" s="1"/>
  <c r="M49" i="1"/>
  <c r="K49" i="1"/>
  <c r="L49" i="1" s="1"/>
  <c r="J49" i="1"/>
  <c r="Z48" i="1"/>
  <c r="Y48" i="1"/>
  <c r="W48" i="1"/>
  <c r="X48" i="1" s="1"/>
  <c r="V48" i="1"/>
  <c r="T48" i="1"/>
  <c r="U48" i="1" s="1"/>
  <c r="S48" i="1"/>
  <c r="Q48" i="1"/>
  <c r="R48" i="1" s="1"/>
  <c r="P48" i="1"/>
  <c r="N48" i="1"/>
  <c r="O48" i="1" s="1"/>
  <c r="M48" i="1"/>
  <c r="K48" i="1"/>
  <c r="L48" i="1" s="1"/>
  <c r="J48" i="1"/>
  <c r="Z47" i="1"/>
  <c r="AA47" i="1" s="1"/>
  <c r="Y47" i="1"/>
  <c r="W47" i="1"/>
  <c r="X47" i="1" s="1"/>
  <c r="V47" i="1"/>
  <c r="T47" i="1"/>
  <c r="U47" i="1" s="1"/>
  <c r="S47" i="1"/>
  <c r="Q47" i="1"/>
  <c r="P47" i="1"/>
  <c r="N47" i="1"/>
  <c r="O47" i="1" s="1"/>
  <c r="M47" i="1"/>
  <c r="K47" i="1"/>
  <c r="L47" i="1" s="1"/>
  <c r="J47" i="1"/>
  <c r="Z46" i="1"/>
  <c r="AA46" i="1" s="1"/>
  <c r="BW12" i="1" s="1"/>
  <c r="Y46" i="1"/>
  <c r="W46" i="1"/>
  <c r="X46" i="1" s="1"/>
  <c r="V46" i="1"/>
  <c r="T46" i="1"/>
  <c r="U46" i="1" s="1"/>
  <c r="S46" i="1"/>
  <c r="Q46" i="1"/>
  <c r="R46" i="1" s="1"/>
  <c r="P46" i="1"/>
  <c r="N46" i="1"/>
  <c r="O46" i="1" s="1"/>
  <c r="M46" i="1"/>
  <c r="K46" i="1"/>
  <c r="L46" i="1" s="1"/>
  <c r="J46" i="1"/>
  <c r="Z45" i="1"/>
  <c r="AA45" i="1" s="1"/>
  <c r="Y45" i="1"/>
  <c r="W45" i="1"/>
  <c r="X45" i="1" s="1"/>
  <c r="V45" i="1"/>
  <c r="T45" i="1"/>
  <c r="U45" i="1" s="1"/>
  <c r="S45" i="1"/>
  <c r="Q45" i="1"/>
  <c r="R45" i="1" s="1"/>
  <c r="P45" i="1"/>
  <c r="N45" i="1"/>
  <c r="O45" i="1" s="1"/>
  <c r="M45" i="1"/>
  <c r="K45" i="1"/>
  <c r="L45" i="1" s="1"/>
  <c r="AN11" i="1" s="1"/>
  <c r="J45" i="1"/>
  <c r="Z44" i="1"/>
  <c r="AA44" i="1" s="1"/>
  <c r="Y44" i="1"/>
  <c r="W44" i="1"/>
  <c r="X44" i="1" s="1"/>
  <c r="V44" i="1"/>
  <c r="T44" i="1"/>
  <c r="U44" i="1" s="1"/>
  <c r="S44" i="1"/>
  <c r="Q44" i="1"/>
  <c r="P44" i="1"/>
  <c r="N44" i="1"/>
  <c r="O44" i="1" s="1"/>
  <c r="M44" i="1"/>
  <c r="K44" i="1"/>
  <c r="L44" i="1" s="1"/>
  <c r="J44" i="1"/>
  <c r="Z43" i="1"/>
  <c r="Y43" i="1"/>
  <c r="W43" i="1"/>
  <c r="X43" i="1" s="1"/>
  <c r="V43" i="1"/>
  <c r="T43" i="1"/>
  <c r="U43" i="1" s="1"/>
  <c r="S43" i="1"/>
  <c r="Q43" i="1"/>
  <c r="R43" i="1" s="1"/>
  <c r="P43" i="1"/>
  <c r="N43" i="1"/>
  <c r="O43" i="1" s="1"/>
  <c r="M43" i="1"/>
  <c r="K43" i="1"/>
  <c r="L43" i="1" s="1"/>
  <c r="J43" i="1"/>
  <c r="Z42" i="1"/>
  <c r="AA42" i="1" s="1"/>
  <c r="Y42" i="1"/>
  <c r="W42" i="1"/>
  <c r="X42" i="1" s="1"/>
  <c r="V42" i="1"/>
  <c r="T42" i="1"/>
  <c r="U42" i="1" s="1"/>
  <c r="S42" i="1"/>
  <c r="Q42" i="1"/>
  <c r="R42" i="1" s="1"/>
  <c r="P42" i="1"/>
  <c r="N42" i="1"/>
  <c r="O42" i="1" s="1"/>
  <c r="M42" i="1"/>
  <c r="K42" i="1"/>
  <c r="L42" i="1" s="1"/>
  <c r="AN10" i="1" s="1"/>
  <c r="J42" i="1"/>
  <c r="Z41" i="1"/>
  <c r="AA41" i="1" s="1"/>
  <c r="Y41" i="1"/>
  <c r="W41" i="1"/>
  <c r="X41" i="1" s="1"/>
  <c r="V41" i="1"/>
  <c r="T41" i="1"/>
  <c r="U41" i="1" s="1"/>
  <c r="S41" i="1"/>
  <c r="Q41" i="1"/>
  <c r="R41" i="1" s="1"/>
  <c r="BB6" i="1" s="1"/>
  <c r="P41" i="1"/>
  <c r="N41" i="1"/>
  <c r="O41" i="1" s="1"/>
  <c r="M41" i="1"/>
  <c r="K41" i="1"/>
  <c r="L41" i="1" s="1"/>
  <c r="J41" i="1"/>
  <c r="Z40" i="1"/>
  <c r="AA40" i="1" s="1"/>
  <c r="Y40" i="1"/>
  <c r="W40" i="1"/>
  <c r="X40" i="1" s="1"/>
  <c r="V40" i="1"/>
  <c r="T40" i="1"/>
  <c r="U40" i="1" s="1"/>
  <c r="S40" i="1"/>
  <c r="Q40" i="1"/>
  <c r="R40" i="1" s="1"/>
  <c r="P40" i="1"/>
  <c r="N40" i="1"/>
  <c r="O40" i="1" s="1"/>
  <c r="AU9" i="1" s="1"/>
  <c r="M40" i="1"/>
  <c r="K40" i="1"/>
  <c r="L40" i="1" s="1"/>
  <c r="J40" i="1"/>
  <c r="Z39" i="1"/>
  <c r="AA39" i="1" s="1"/>
  <c r="Y39" i="1"/>
  <c r="W39" i="1"/>
  <c r="X39" i="1" s="1"/>
  <c r="V39" i="1"/>
  <c r="T39" i="1"/>
  <c r="U39" i="1" s="1"/>
  <c r="S39" i="1"/>
  <c r="Q39" i="1"/>
  <c r="R39" i="1" s="1"/>
  <c r="P39" i="1"/>
  <c r="N39" i="1"/>
  <c r="O39" i="1" s="1"/>
  <c r="M39" i="1"/>
  <c r="K39" i="1"/>
  <c r="L39" i="1" s="1"/>
  <c r="AN9" i="1" s="1"/>
  <c r="J39" i="1"/>
  <c r="Z38" i="1"/>
  <c r="Y38" i="1"/>
  <c r="W38" i="1"/>
  <c r="X38" i="1" s="1"/>
  <c r="V38" i="1"/>
  <c r="T38" i="1"/>
  <c r="U38" i="1" s="1"/>
  <c r="S38" i="1"/>
  <c r="Q38" i="1"/>
  <c r="R38" i="1" s="1"/>
  <c r="P38" i="1"/>
  <c r="N38" i="1"/>
  <c r="O38" i="1" s="1"/>
  <c r="M38" i="1"/>
  <c r="K38" i="1"/>
  <c r="L38" i="1" s="1"/>
  <c r="J38" i="1"/>
  <c r="Z37" i="1"/>
  <c r="AA37" i="1" s="1"/>
  <c r="Y37" i="1"/>
  <c r="W37" i="1"/>
  <c r="X37" i="1" s="1"/>
  <c r="V37" i="1"/>
  <c r="T37" i="1"/>
  <c r="U37" i="1" s="1"/>
  <c r="S37" i="1"/>
  <c r="Q37" i="1"/>
  <c r="R37" i="1" s="1"/>
  <c r="P37" i="1"/>
  <c r="N37" i="1"/>
  <c r="O37" i="1" s="1"/>
  <c r="M37" i="1"/>
  <c r="K37" i="1"/>
  <c r="J37" i="1"/>
  <c r="Z36" i="1"/>
  <c r="Y36" i="1"/>
  <c r="W36" i="1"/>
  <c r="X36" i="1" s="1"/>
  <c r="V36" i="1"/>
  <c r="T36" i="1"/>
  <c r="U36" i="1" s="1"/>
  <c r="S36" i="1"/>
  <c r="Q36" i="1"/>
  <c r="R36" i="1" s="1"/>
  <c r="P36" i="1"/>
  <c r="N36" i="1"/>
  <c r="O36" i="1" s="1"/>
  <c r="M36" i="1"/>
  <c r="K36" i="1"/>
  <c r="L36" i="1" s="1"/>
  <c r="J36" i="1"/>
  <c r="Z35" i="1"/>
  <c r="AA35" i="1" s="1"/>
  <c r="Y35" i="1"/>
  <c r="W35" i="1"/>
  <c r="X35" i="1" s="1"/>
  <c r="V35" i="1"/>
  <c r="T35" i="1"/>
  <c r="U35" i="1" s="1"/>
  <c r="S35" i="1"/>
  <c r="Q35" i="1"/>
  <c r="R35" i="1" s="1"/>
  <c r="P35" i="1"/>
  <c r="N35" i="1"/>
  <c r="M35" i="1"/>
  <c r="K35" i="1"/>
  <c r="L35" i="1" s="1"/>
  <c r="J35" i="1"/>
  <c r="Z34" i="1"/>
  <c r="AA34" i="1" s="1"/>
  <c r="Y34" i="1"/>
  <c r="W34" i="1"/>
  <c r="X34" i="1" s="1"/>
  <c r="V34" i="1"/>
  <c r="T34" i="1"/>
  <c r="U34" i="1" s="1"/>
  <c r="S34" i="1"/>
  <c r="Q34" i="1"/>
  <c r="R34" i="1" s="1"/>
  <c r="P34" i="1"/>
  <c r="N34" i="1"/>
  <c r="O34" i="1" s="1"/>
  <c r="AU7" i="1" s="1"/>
  <c r="M34" i="1"/>
  <c r="K34" i="1"/>
  <c r="L34" i="1" s="1"/>
  <c r="J34" i="1"/>
  <c r="Z33" i="1"/>
  <c r="Y33" i="1"/>
  <c r="W33" i="1"/>
  <c r="X33" i="1" s="1"/>
  <c r="V33" i="1"/>
  <c r="T33" i="1"/>
  <c r="U33" i="1" s="1"/>
  <c r="S33" i="1"/>
  <c r="Q33" i="1"/>
  <c r="R33" i="1" s="1"/>
  <c r="P33" i="1"/>
  <c r="N33" i="1"/>
  <c r="O33" i="1" s="1"/>
  <c r="M33" i="1"/>
  <c r="K33" i="1"/>
  <c r="L33" i="1" s="1"/>
  <c r="J33" i="1"/>
  <c r="Z32" i="1"/>
  <c r="AA32" i="1" s="1"/>
  <c r="Y32" i="1"/>
  <c r="W32" i="1"/>
  <c r="X32" i="1" s="1"/>
  <c r="V32" i="1"/>
  <c r="T32" i="1"/>
  <c r="U32" i="1" s="1"/>
  <c r="S32" i="1"/>
  <c r="Q32" i="1"/>
  <c r="R32" i="1" s="1"/>
  <c r="P32" i="1"/>
  <c r="N32" i="1"/>
  <c r="O32" i="1" s="1"/>
  <c r="M32" i="1"/>
  <c r="K32" i="1"/>
  <c r="L32" i="1" s="1"/>
  <c r="AN7" i="1" s="1"/>
  <c r="J32" i="1"/>
  <c r="Z31" i="1"/>
  <c r="AA31" i="1" s="1"/>
  <c r="Y31" i="1"/>
  <c r="W31" i="1"/>
  <c r="V31" i="1"/>
  <c r="T31" i="1"/>
  <c r="U31" i="1" s="1"/>
  <c r="S31" i="1"/>
  <c r="Q31" i="1"/>
  <c r="R31" i="1" s="1"/>
  <c r="P31" i="1"/>
  <c r="N31" i="1"/>
  <c r="O31" i="1" s="1"/>
  <c r="M31" i="1"/>
  <c r="K31" i="1"/>
  <c r="L31" i="1" s="1"/>
  <c r="J31" i="1"/>
  <c r="Z30" i="1"/>
  <c r="AA30" i="1" s="1"/>
  <c r="Y30" i="1"/>
  <c r="W30" i="1"/>
  <c r="X30" i="1" s="1"/>
  <c r="V30" i="1"/>
  <c r="T30" i="1"/>
  <c r="S30" i="1"/>
  <c r="Q30" i="1"/>
  <c r="R30" i="1" s="1"/>
  <c r="P30" i="1"/>
  <c r="N30" i="1"/>
  <c r="O30" i="1" s="1"/>
  <c r="M30" i="1"/>
  <c r="K30" i="1"/>
  <c r="L30" i="1" s="1"/>
  <c r="J30" i="1"/>
  <c r="Z29" i="1"/>
  <c r="AA29" i="1" s="1"/>
  <c r="Y29" i="1"/>
  <c r="W29" i="1"/>
  <c r="X29" i="1" s="1"/>
  <c r="V29" i="1"/>
  <c r="T29" i="1"/>
  <c r="U29" i="1" s="1"/>
  <c r="S29" i="1"/>
  <c r="Q29" i="1"/>
  <c r="R29" i="1" s="1"/>
  <c r="P29" i="1"/>
  <c r="N29" i="1"/>
  <c r="O29" i="1" s="1"/>
  <c r="M29" i="1"/>
  <c r="K29" i="1"/>
  <c r="J29" i="1"/>
  <c r="Z28" i="1"/>
  <c r="AA28" i="1" s="1"/>
  <c r="Y28" i="1"/>
  <c r="W28" i="1"/>
  <c r="X28" i="1" s="1"/>
  <c r="V28" i="1"/>
  <c r="T28" i="1"/>
  <c r="U28" i="1" s="1"/>
  <c r="S28" i="1"/>
  <c r="Q28" i="1"/>
  <c r="R28" i="1" s="1"/>
  <c r="P28" i="1"/>
  <c r="N28" i="1"/>
  <c r="M28" i="1"/>
  <c r="K28" i="1"/>
  <c r="L28" i="1" s="1"/>
  <c r="J28" i="1"/>
  <c r="Z27" i="1"/>
  <c r="AA27" i="1" s="1"/>
  <c r="Y27" i="1"/>
  <c r="W27" i="1"/>
  <c r="X27" i="1" s="1"/>
  <c r="V27" i="1"/>
  <c r="T27" i="1"/>
  <c r="U27" i="1" s="1"/>
  <c r="S27" i="1"/>
  <c r="Q27" i="1"/>
  <c r="R27" i="1" s="1"/>
  <c r="P27" i="1"/>
  <c r="N27" i="1"/>
  <c r="O27" i="1" s="1"/>
  <c r="AU5" i="1" s="1"/>
  <c r="M27" i="1"/>
  <c r="K27" i="1"/>
  <c r="L27" i="1" s="1"/>
  <c r="J27" i="1"/>
  <c r="Z26" i="1"/>
  <c r="AA26" i="1" s="1"/>
  <c r="BW7" i="1" s="1"/>
  <c r="Y26" i="1"/>
  <c r="W26" i="1"/>
  <c r="X26" i="1" s="1"/>
  <c r="V26" i="1"/>
  <c r="T26" i="1"/>
  <c r="U26" i="1" s="1"/>
  <c r="S26" i="1"/>
  <c r="Q26" i="1"/>
  <c r="R26" i="1" s="1"/>
  <c r="P26" i="1"/>
  <c r="N26" i="1"/>
  <c r="O26" i="1" s="1"/>
  <c r="M26" i="1"/>
  <c r="K26" i="1"/>
  <c r="L26" i="1" s="1"/>
  <c r="J26" i="1"/>
  <c r="Z25" i="1"/>
  <c r="AA25" i="1" s="1"/>
  <c r="Y25" i="1"/>
  <c r="W25" i="1"/>
  <c r="X25" i="1" s="1"/>
  <c r="V25" i="1"/>
  <c r="T25" i="1"/>
  <c r="U25" i="1" s="1"/>
  <c r="S25" i="1"/>
  <c r="Q25" i="1"/>
  <c r="R25" i="1" s="1"/>
  <c r="P25" i="1"/>
  <c r="N25" i="1"/>
  <c r="O25" i="1" s="1"/>
  <c r="M25" i="1"/>
  <c r="K25" i="1"/>
  <c r="L25" i="1" s="1"/>
  <c r="AN5" i="1" s="1"/>
  <c r="J25" i="1"/>
  <c r="Z24" i="1"/>
  <c r="Y24" i="1"/>
  <c r="W24" i="1"/>
  <c r="X24" i="1" s="1"/>
  <c r="V24" i="1"/>
  <c r="T24" i="1"/>
  <c r="U24" i="1" s="1"/>
  <c r="S24" i="1"/>
  <c r="Q24" i="1"/>
  <c r="R24" i="1" s="1"/>
  <c r="P24" i="1"/>
  <c r="N24" i="1"/>
  <c r="O24" i="1" s="1"/>
  <c r="M24" i="1"/>
  <c r="K24" i="1"/>
  <c r="L24" i="1" s="1"/>
  <c r="J24" i="1"/>
  <c r="Z23" i="1"/>
  <c r="AA23" i="1" s="1"/>
  <c r="Y23" i="1"/>
  <c r="W23" i="1"/>
  <c r="X23" i="1" s="1"/>
  <c r="V23" i="1"/>
  <c r="T23" i="1"/>
  <c r="U23" i="1" s="1"/>
  <c r="S23" i="1"/>
  <c r="Q23" i="1"/>
  <c r="R23" i="1" s="1"/>
  <c r="P23" i="1"/>
  <c r="N23" i="1"/>
  <c r="O23" i="1" s="1"/>
  <c r="AU4" i="1" s="1"/>
  <c r="M23" i="1"/>
  <c r="K23" i="1"/>
  <c r="L23" i="1" s="1"/>
  <c r="J23" i="1"/>
  <c r="Z22" i="1"/>
  <c r="AA22" i="1" s="1"/>
  <c r="Y22" i="1"/>
  <c r="W22" i="1"/>
  <c r="X22" i="1" s="1"/>
  <c r="V22" i="1"/>
  <c r="T22" i="1"/>
  <c r="U22" i="1" s="1"/>
  <c r="S22" i="1"/>
  <c r="Q22" i="1"/>
  <c r="R22" i="1" s="1"/>
  <c r="BB5" i="1" s="1"/>
  <c r="P22" i="1"/>
  <c r="N22" i="1"/>
  <c r="O22" i="1" s="1"/>
  <c r="M22" i="1"/>
  <c r="K22" i="1"/>
  <c r="L22" i="1" s="1"/>
  <c r="J22" i="1"/>
  <c r="Z21" i="1"/>
  <c r="AA21" i="1" s="1"/>
  <c r="Y21" i="1"/>
  <c r="W21" i="1"/>
  <c r="X21" i="1" s="1"/>
  <c r="V21" i="1"/>
  <c r="T21" i="1"/>
  <c r="U21" i="1" s="1"/>
  <c r="S21" i="1"/>
  <c r="Q21" i="1"/>
  <c r="R21" i="1" s="1"/>
  <c r="P21" i="1"/>
  <c r="N21" i="1"/>
  <c r="O21" i="1" s="1"/>
  <c r="AU3" i="1" s="1"/>
  <c r="M21" i="1"/>
  <c r="K21" i="1"/>
  <c r="L21" i="1" s="1"/>
  <c r="J21" i="1"/>
  <c r="Z20" i="1"/>
  <c r="AA20" i="1" s="1"/>
  <c r="Y20" i="1"/>
  <c r="W20" i="1"/>
  <c r="X20" i="1" s="1"/>
  <c r="V20" i="1"/>
  <c r="T20" i="1"/>
  <c r="U20" i="1" s="1"/>
  <c r="S20" i="1"/>
  <c r="Q20" i="1"/>
  <c r="R20" i="1" s="1"/>
  <c r="P20" i="1"/>
  <c r="N20" i="1"/>
  <c r="O20" i="1" s="1"/>
  <c r="M20" i="1"/>
  <c r="K20" i="1"/>
  <c r="J20" i="1"/>
  <c r="Z19" i="1"/>
  <c r="AA19" i="1" s="1"/>
  <c r="Y19" i="1"/>
  <c r="W19" i="1"/>
  <c r="X19" i="1" s="1"/>
  <c r="V19" i="1"/>
  <c r="T19" i="1"/>
  <c r="U19" i="1" s="1"/>
  <c r="S19" i="1"/>
  <c r="Q19" i="1"/>
  <c r="R19" i="1" s="1"/>
  <c r="P19" i="1"/>
  <c r="N19" i="1"/>
  <c r="O19" i="1" s="1"/>
  <c r="M19" i="1"/>
  <c r="K19" i="1"/>
  <c r="L19" i="1" s="1"/>
  <c r="AN3" i="1" s="1"/>
  <c r="J19" i="1"/>
  <c r="Z18" i="1"/>
  <c r="Y18" i="1"/>
  <c r="W18" i="1"/>
  <c r="X18" i="1" s="1"/>
  <c r="V18" i="1"/>
  <c r="T18" i="1"/>
  <c r="U18" i="1" s="1"/>
  <c r="S18" i="1"/>
  <c r="Q18" i="1"/>
  <c r="R18" i="1" s="1"/>
  <c r="P18" i="1"/>
  <c r="N18" i="1"/>
  <c r="O18" i="1" s="1"/>
  <c r="M18" i="1"/>
  <c r="K18" i="1"/>
  <c r="L18" i="1" s="1"/>
  <c r="J18" i="1"/>
  <c r="Z17" i="1"/>
  <c r="Y17" i="1"/>
  <c r="W17" i="1"/>
  <c r="X17" i="1" s="1"/>
  <c r="V17" i="1"/>
  <c r="T17" i="1"/>
  <c r="U17" i="1" s="1"/>
  <c r="S17" i="1"/>
  <c r="Q17" i="1"/>
  <c r="R17" i="1" s="1"/>
  <c r="P17" i="1"/>
  <c r="N17" i="1"/>
  <c r="O17" i="1" s="1"/>
  <c r="M17" i="1"/>
  <c r="K17" i="1"/>
  <c r="L17" i="1" s="1"/>
  <c r="J17" i="1"/>
  <c r="Z16" i="1"/>
  <c r="AA16" i="1" s="1"/>
  <c r="Y16" i="1"/>
  <c r="W16" i="1"/>
  <c r="X16" i="1" s="1"/>
  <c r="V16" i="1"/>
  <c r="T16" i="1"/>
  <c r="S16" i="1"/>
  <c r="Q16" i="1"/>
  <c r="R16" i="1" s="1"/>
  <c r="P16" i="1"/>
  <c r="N16" i="1"/>
  <c r="O16" i="1" s="1"/>
  <c r="M16" i="1"/>
  <c r="K16" i="1"/>
  <c r="L16" i="1" s="1"/>
  <c r="J16" i="1"/>
  <c r="Z15" i="1"/>
  <c r="Y15" i="1"/>
  <c r="W15" i="1"/>
  <c r="X15" i="1" s="1"/>
  <c r="V15" i="1"/>
  <c r="T15" i="1"/>
  <c r="U15" i="1" s="1"/>
  <c r="S15" i="1"/>
  <c r="Q15" i="1"/>
  <c r="R15" i="1" s="1"/>
  <c r="P15" i="1"/>
  <c r="N15" i="1"/>
  <c r="O15" i="1" s="1"/>
  <c r="M15" i="1"/>
  <c r="K15" i="1"/>
  <c r="L15" i="1" s="1"/>
  <c r="J15" i="1"/>
  <c r="Z14" i="1"/>
  <c r="AA14" i="1" s="1"/>
  <c r="Y14" i="1"/>
  <c r="W14" i="1"/>
  <c r="X14" i="1" s="1"/>
  <c r="V14" i="1"/>
  <c r="T14" i="1"/>
  <c r="U14" i="1" s="1"/>
  <c r="S14" i="1"/>
  <c r="Q14" i="1"/>
  <c r="R14" i="1" s="1"/>
  <c r="BB4" i="1" s="1"/>
  <c r="P14" i="1"/>
  <c r="N14" i="1"/>
  <c r="O14" i="1" s="1"/>
  <c r="M14" i="1"/>
  <c r="K14" i="1"/>
  <c r="L14" i="1" s="1"/>
  <c r="J14" i="1"/>
  <c r="Z13" i="1"/>
  <c r="AA13" i="1" s="1"/>
  <c r="Y13" i="1"/>
  <c r="W13" i="1"/>
  <c r="X13" i="1" s="1"/>
  <c r="V13" i="1"/>
  <c r="T13" i="1"/>
  <c r="U13" i="1" s="1"/>
  <c r="S13" i="1"/>
  <c r="Q13" i="1"/>
  <c r="R13" i="1" s="1"/>
  <c r="BB3" i="1" s="1"/>
  <c r="P13" i="1"/>
  <c r="N13" i="1"/>
  <c r="O13" i="1" s="1"/>
  <c r="M13" i="1"/>
  <c r="K13" i="1"/>
  <c r="L13" i="1" s="1"/>
  <c r="J13" i="1"/>
  <c r="Z12" i="1"/>
  <c r="AA12" i="1" s="1"/>
  <c r="Y12" i="1"/>
  <c r="W12" i="1"/>
  <c r="X12" i="1" s="1"/>
  <c r="V12" i="1"/>
  <c r="T12" i="1"/>
  <c r="U12" i="1" s="1"/>
  <c r="S12" i="1"/>
  <c r="Q12" i="1"/>
  <c r="P12" i="1"/>
  <c r="N12" i="1"/>
  <c r="O12" i="1" s="1"/>
  <c r="M12" i="1"/>
  <c r="K12" i="1"/>
  <c r="L12" i="1" s="1"/>
  <c r="J12" i="1"/>
  <c r="Z11" i="1"/>
  <c r="AA11" i="1" s="1"/>
  <c r="Y11" i="1"/>
  <c r="W11" i="1"/>
  <c r="X11" i="1" s="1"/>
  <c r="V11" i="1"/>
  <c r="T11" i="1"/>
  <c r="U11" i="1" s="1"/>
  <c r="S11" i="1"/>
  <c r="Q11" i="1"/>
  <c r="R11" i="1" s="1"/>
  <c r="P11" i="1"/>
  <c r="N11" i="1"/>
  <c r="O11" i="1" s="1"/>
  <c r="M11" i="1"/>
  <c r="K11" i="1"/>
  <c r="L11" i="1" s="1"/>
  <c r="AN2" i="1" s="1"/>
  <c r="J11" i="1"/>
  <c r="Z10" i="1"/>
  <c r="AA10" i="1" s="1"/>
  <c r="Y10" i="1"/>
  <c r="W10" i="1"/>
  <c r="X10" i="1" s="1"/>
  <c r="V10" i="1"/>
  <c r="T10" i="1"/>
  <c r="U10" i="1" s="1"/>
  <c r="S10" i="1"/>
  <c r="Q10" i="1"/>
  <c r="R10" i="1" s="1"/>
  <c r="P10" i="1"/>
  <c r="N10" i="1"/>
  <c r="O10" i="1" s="1"/>
  <c r="M10" i="1"/>
  <c r="K10" i="1"/>
  <c r="L10" i="1" s="1"/>
  <c r="AN1" i="1" s="1"/>
  <c r="J10" i="1"/>
  <c r="Z9" i="1"/>
  <c r="AA9" i="1" s="1"/>
  <c r="Y9" i="1"/>
  <c r="W9" i="1"/>
  <c r="V9" i="1"/>
  <c r="T9" i="1"/>
  <c r="U9" i="1" s="1"/>
  <c r="S9" i="1"/>
  <c r="Q9" i="1"/>
  <c r="R9" i="1" s="1"/>
  <c r="P9" i="1"/>
  <c r="N9" i="1"/>
  <c r="O9" i="1" s="1"/>
  <c r="M9" i="1"/>
  <c r="K9" i="1"/>
  <c r="L9" i="1" s="1"/>
  <c r="J9" i="1"/>
  <c r="Z8" i="1"/>
  <c r="AA8" i="1" s="1"/>
  <c r="Y8" i="1"/>
  <c r="W8" i="1"/>
  <c r="X8" i="1" s="1"/>
  <c r="V8" i="1"/>
  <c r="T8" i="1"/>
  <c r="S8" i="1"/>
  <c r="Q8" i="1"/>
  <c r="R8" i="1" s="1"/>
  <c r="P8" i="1"/>
  <c r="N8" i="1"/>
  <c r="O8" i="1" s="1"/>
  <c r="M8" i="1"/>
  <c r="K8" i="1"/>
  <c r="L8" i="1" s="1"/>
  <c r="J8" i="1"/>
  <c r="Z7" i="1"/>
  <c r="Y7" i="1"/>
  <c r="W7" i="1"/>
  <c r="X7" i="1" s="1"/>
  <c r="V7" i="1"/>
  <c r="T7" i="1"/>
  <c r="U7" i="1" s="1"/>
  <c r="S7" i="1"/>
  <c r="Q7" i="1"/>
  <c r="R7" i="1" s="1"/>
  <c r="P7" i="1"/>
  <c r="N7" i="1"/>
  <c r="O7" i="1" s="1"/>
  <c r="M7" i="1"/>
  <c r="K7" i="1"/>
  <c r="L7" i="1" s="1"/>
  <c r="J7" i="1"/>
  <c r="Z6" i="1"/>
  <c r="AA6" i="1" s="1"/>
  <c r="Y6" i="1"/>
  <c r="W6" i="1"/>
  <c r="X6" i="1" s="1"/>
  <c r="V6" i="1"/>
  <c r="T6" i="1"/>
  <c r="U6" i="1" s="1"/>
  <c r="S6" i="1"/>
  <c r="Q6" i="1"/>
  <c r="R6" i="1" s="1"/>
  <c r="BB1" i="1" s="1"/>
  <c r="P6" i="1"/>
  <c r="N6" i="1"/>
  <c r="O6" i="1" s="1"/>
  <c r="M6" i="1"/>
  <c r="K6" i="1"/>
  <c r="L6" i="1" s="1"/>
  <c r="J6" i="1"/>
  <c r="Z5" i="1"/>
  <c r="AA5" i="1" s="1"/>
  <c r="Y5" i="1"/>
  <c r="W5" i="1"/>
  <c r="X5" i="1" s="1"/>
  <c r="V5" i="1"/>
  <c r="T5" i="1"/>
  <c r="U5" i="1" s="1"/>
  <c r="S5" i="1"/>
  <c r="Q5" i="1"/>
  <c r="R5" i="1" s="1"/>
  <c r="P5" i="1"/>
  <c r="N5" i="1"/>
  <c r="M5" i="1"/>
  <c r="K5" i="1"/>
  <c r="L5" i="1" s="1"/>
  <c r="J5" i="1"/>
  <c r="Z4" i="1"/>
  <c r="Y4" i="1"/>
  <c r="W4" i="1"/>
  <c r="X4" i="1" s="1"/>
  <c r="V4" i="1"/>
  <c r="T4" i="1"/>
  <c r="U4" i="1" s="1"/>
  <c r="S4" i="1"/>
  <c r="Q4" i="1"/>
  <c r="R4" i="1" s="1"/>
  <c r="P4" i="1"/>
  <c r="N4" i="1"/>
  <c r="O4" i="1" s="1"/>
  <c r="M4" i="1"/>
  <c r="K4" i="1"/>
  <c r="L4" i="1" s="1"/>
  <c r="J4" i="1"/>
  <c r="Z3" i="1"/>
  <c r="AA3" i="1" s="1"/>
  <c r="Y3" i="1"/>
  <c r="W3" i="1"/>
  <c r="V3" i="1"/>
  <c r="T3" i="1"/>
  <c r="U3" i="1" s="1"/>
  <c r="S3" i="1"/>
  <c r="Q3" i="1"/>
  <c r="R3" i="1" s="1"/>
  <c r="P3" i="1"/>
  <c r="N3" i="1"/>
  <c r="O3" i="1" s="1"/>
  <c r="M3" i="1"/>
  <c r="K3" i="1"/>
  <c r="L3" i="1" s="1"/>
  <c r="J3" i="1"/>
  <c r="Z2" i="1"/>
  <c r="Y2" i="1"/>
  <c r="W2" i="1"/>
  <c r="V2" i="1"/>
  <c r="T2" i="1"/>
  <c r="S2" i="1"/>
  <c r="Q2" i="1"/>
  <c r="P2" i="1"/>
  <c r="N2" i="1"/>
  <c r="M2" i="1"/>
  <c r="K2" i="1"/>
  <c r="J2" i="1"/>
  <c r="I327" i="1"/>
  <c r="AF326" i="1" s="1"/>
  <c r="D331" i="2"/>
  <c r="D332" i="2"/>
  <c r="D333" i="2"/>
  <c r="D334" i="2"/>
  <c r="D335" i="2"/>
  <c r="D330" i="2"/>
  <c r="D331" i="1"/>
  <c r="D332" i="1"/>
  <c r="D333" i="1"/>
  <c r="D334" i="1"/>
  <c r="D335" i="1"/>
  <c r="D330" i="1"/>
  <c r="D9" i="3" l="1"/>
  <c r="AA4" i="1"/>
  <c r="BW1" i="1" s="1"/>
  <c r="U50" i="1"/>
  <c r="BI4" i="1" s="1"/>
  <c r="U85" i="1"/>
  <c r="BI9" i="1" s="1"/>
  <c r="U130" i="1"/>
  <c r="BI14" i="1" s="1"/>
  <c r="U152" i="1"/>
  <c r="BI17" i="1" s="1"/>
  <c r="AA304" i="1"/>
  <c r="BW52" i="1" s="1"/>
  <c r="AA324" i="1"/>
  <c r="BW53" i="1" s="1"/>
  <c r="AA326" i="1"/>
  <c r="BW55" i="1" s="1"/>
  <c r="AA48" i="1"/>
  <c r="BW13" i="1" s="1"/>
  <c r="AA93" i="1"/>
  <c r="BW22" i="1" s="1"/>
  <c r="AA132" i="1"/>
  <c r="BW30" i="1" s="1"/>
  <c r="AA142" i="1"/>
  <c r="BW31" i="1" s="1"/>
  <c r="AA149" i="1"/>
  <c r="BW32" i="1" s="1"/>
  <c r="AA232" i="1"/>
  <c r="BW40" i="1" s="1"/>
  <c r="AA289" i="1"/>
  <c r="BW47" i="1" s="1"/>
  <c r="X83" i="1"/>
  <c r="BP11" i="1" s="1"/>
  <c r="X94" i="1"/>
  <c r="BP13" i="1" s="1"/>
  <c r="R136" i="1"/>
  <c r="BB25" i="1" s="1"/>
  <c r="R171" i="1"/>
  <c r="BB31" i="1" s="1"/>
  <c r="R199" i="1"/>
  <c r="BB38" i="1" s="1"/>
  <c r="X237" i="1"/>
  <c r="BP37" i="1" s="1"/>
  <c r="R303" i="1"/>
  <c r="BB54" i="1" s="1"/>
  <c r="R12" i="1"/>
  <c r="BB2" i="1" s="1"/>
  <c r="X223" i="1"/>
  <c r="BP35" i="1" s="1"/>
  <c r="L2" i="1"/>
  <c r="K330" i="1"/>
  <c r="O2" i="1"/>
  <c r="AU1" i="1" s="1"/>
  <c r="N330" i="1"/>
  <c r="AA2" i="1"/>
  <c r="Z330" i="1"/>
  <c r="U2" i="1"/>
  <c r="T330" i="1"/>
  <c r="R2" i="1"/>
  <c r="Q330" i="1"/>
  <c r="X2" i="1"/>
  <c r="W330" i="1"/>
  <c r="X3" i="1"/>
  <c r="BP1" i="1" s="1"/>
  <c r="O5" i="1"/>
  <c r="AU2" i="1" s="1"/>
  <c r="AA7" i="1"/>
  <c r="BW2" i="1" s="1"/>
  <c r="U8" i="1"/>
  <c r="BI1" i="1" s="1"/>
  <c r="X9" i="1"/>
  <c r="BP2" i="1" s="1"/>
  <c r="AA15" i="1"/>
  <c r="BW3" i="1" s="1"/>
  <c r="U16" i="1"/>
  <c r="BI2" i="1" s="1"/>
  <c r="AA17" i="1"/>
  <c r="BW4" i="1" s="1"/>
  <c r="AA18" i="1"/>
  <c r="BW5" i="1" s="1"/>
  <c r="AA24" i="1"/>
  <c r="BW6" i="1" s="1"/>
  <c r="O28" i="1"/>
  <c r="AU6" i="1" s="1"/>
  <c r="U30" i="1"/>
  <c r="BI3" i="1" s="1"/>
  <c r="X31" i="1"/>
  <c r="BP3" i="1" s="1"/>
  <c r="AA33" i="1"/>
  <c r="BW8" i="1" s="1"/>
  <c r="O35" i="1"/>
  <c r="AU8" i="1" s="1"/>
  <c r="AA36" i="1"/>
  <c r="BW9" i="1" s="1"/>
  <c r="AA38" i="1"/>
  <c r="BW10" i="1" s="1"/>
  <c r="AA43" i="1"/>
  <c r="BW11" i="1" s="1"/>
  <c r="R44" i="1"/>
  <c r="BB7" i="1" s="1"/>
  <c r="R47" i="1"/>
  <c r="BB8" i="1" s="1"/>
  <c r="R51" i="1"/>
  <c r="BB9" i="1" s="1"/>
  <c r="R52" i="1"/>
  <c r="BB10" i="1" s="1"/>
  <c r="AA54" i="1"/>
  <c r="BW14" i="1" s="1"/>
  <c r="U55" i="1"/>
  <c r="BI5" i="1" s="1"/>
  <c r="AA56" i="1"/>
  <c r="BW15" i="1" s="1"/>
  <c r="X58" i="1"/>
  <c r="BP4" i="1" s="1"/>
  <c r="AA59" i="1"/>
  <c r="BW16" i="1" s="1"/>
  <c r="AA60" i="1"/>
  <c r="BW17" i="1" s="1"/>
  <c r="AA63" i="1"/>
  <c r="BW18" i="1" s="1"/>
  <c r="X66" i="1"/>
  <c r="BP6" i="1" s="1"/>
  <c r="X67" i="1"/>
  <c r="BP7" i="1" s="1"/>
  <c r="X69" i="1"/>
  <c r="BP8" i="1" s="1"/>
  <c r="X75" i="1"/>
  <c r="BP9" i="1" s="1"/>
  <c r="X77" i="1"/>
  <c r="BP10" i="1" s="1"/>
  <c r="R78" i="1"/>
  <c r="BB17" i="1" s="1"/>
  <c r="U79" i="1"/>
  <c r="BI6" i="1" s="1"/>
  <c r="U81" i="1"/>
  <c r="BI7" i="1" s="1"/>
  <c r="U84" i="1"/>
  <c r="BI8" i="1" s="1"/>
  <c r="U86" i="1"/>
  <c r="BI10" i="1" s="1"/>
  <c r="AA87" i="1"/>
  <c r="BW20" i="1" s="1"/>
  <c r="X88" i="1"/>
  <c r="BP12" i="1" s="1"/>
  <c r="U89" i="1"/>
  <c r="BI11" i="1" s="1"/>
  <c r="U90" i="1"/>
  <c r="BI12" i="1" s="1"/>
  <c r="AA91" i="1"/>
  <c r="BW21" i="1" s="1"/>
  <c r="AA97" i="1"/>
  <c r="BW23" i="1" s="1"/>
  <c r="R100" i="1"/>
  <c r="BB19" i="1" s="1"/>
  <c r="X102" i="1"/>
  <c r="BP14" i="1" s="1"/>
  <c r="X104" i="1"/>
  <c r="BP16" i="1" s="1"/>
  <c r="AA105" i="1"/>
  <c r="BW24" i="1" s="1"/>
  <c r="O107" i="1"/>
  <c r="AU15" i="1" s="1"/>
  <c r="AA113" i="1"/>
  <c r="BW26" i="1" s="1"/>
  <c r="X116" i="1"/>
  <c r="BP17" i="1" s="1"/>
  <c r="X118" i="1"/>
  <c r="BP18" i="1" s="1"/>
  <c r="AA121" i="1"/>
  <c r="BW27" i="1" s="1"/>
  <c r="AA123" i="1"/>
  <c r="BW28" i="1" s="1"/>
  <c r="U128" i="1"/>
  <c r="BI13" i="1" s="1"/>
  <c r="AA129" i="1"/>
  <c r="BW29" i="1" s="1"/>
  <c r="U133" i="1"/>
  <c r="BI15" i="1" s="1"/>
  <c r="X135" i="1"/>
  <c r="BP19" i="1" s="1"/>
  <c r="X138" i="1"/>
  <c r="BP20" i="1" s="1"/>
  <c r="U143" i="1"/>
  <c r="BI16" i="1" s="1"/>
  <c r="U154" i="1"/>
  <c r="BI18" i="1" s="1"/>
  <c r="R157" i="1"/>
  <c r="BB28" i="1" s="1"/>
  <c r="AA158" i="1"/>
  <c r="BW33" i="1" s="1"/>
  <c r="X159" i="1"/>
  <c r="BP22" i="1" s="1"/>
  <c r="U160" i="1"/>
  <c r="BI19" i="1" s="1"/>
  <c r="X164" i="1"/>
  <c r="BP23" i="1" s="1"/>
  <c r="X165" i="1"/>
  <c r="BP24" i="1" s="1"/>
  <c r="X167" i="1"/>
  <c r="BP25" i="1" s="1"/>
  <c r="X168" i="1"/>
  <c r="BP26" i="1" s="1"/>
  <c r="X169" i="1"/>
  <c r="BP27" i="1" s="1"/>
  <c r="AA172" i="1"/>
  <c r="BW34" i="1" s="1"/>
  <c r="AA173" i="1"/>
  <c r="BW35" i="1" s="1"/>
  <c r="U174" i="1"/>
  <c r="BI20" i="1" s="1"/>
  <c r="U178" i="1"/>
  <c r="BI21" i="1" s="1"/>
  <c r="X179" i="1"/>
  <c r="BP28" i="1" s="1"/>
  <c r="U180" i="1"/>
  <c r="BI22" i="1" s="1"/>
  <c r="R181" i="1"/>
  <c r="BB32" i="1" s="1"/>
  <c r="AA182" i="1"/>
  <c r="BW36" i="1" s="1"/>
  <c r="X183" i="1"/>
  <c r="BP29" i="1" s="1"/>
  <c r="U184" i="1"/>
  <c r="BI23" i="1" s="1"/>
  <c r="X185" i="1"/>
  <c r="BP30" i="1" s="1"/>
  <c r="U186" i="1"/>
  <c r="BI24" i="1" s="1"/>
  <c r="U188" i="1"/>
  <c r="BI25" i="1" s="1"/>
  <c r="U189" i="1"/>
  <c r="BI26" i="1" s="1"/>
  <c r="U191" i="1"/>
  <c r="BI27" i="1" s="1"/>
  <c r="R198" i="1"/>
  <c r="BB37" i="1" s="1"/>
  <c r="O201" i="1"/>
  <c r="AU24" i="1" s="1"/>
  <c r="AA207" i="1"/>
  <c r="BW37" i="1" s="1"/>
  <c r="X210" i="1"/>
  <c r="BP32" i="1" s="1"/>
  <c r="X212" i="1"/>
  <c r="BP33" i="1" s="1"/>
  <c r="U216" i="1"/>
  <c r="BI28" i="1" s="1"/>
  <c r="O217" i="1"/>
  <c r="AU29" i="1" s="1"/>
  <c r="AA218" i="1"/>
  <c r="BW38" i="1" s="1"/>
  <c r="U220" i="1"/>
  <c r="BI29" i="1" s="1"/>
  <c r="X222" i="1"/>
  <c r="BP34" i="1" s="1"/>
  <c r="U227" i="1"/>
  <c r="BI30" i="1" s="1"/>
  <c r="X229" i="1"/>
  <c r="BP36" i="1" s="1"/>
  <c r="U230" i="1"/>
  <c r="BI31" i="1" s="1"/>
  <c r="O231" i="1"/>
  <c r="AU30" i="1" s="1"/>
  <c r="U233" i="1"/>
  <c r="BI32" i="1" s="1"/>
  <c r="R234" i="1"/>
  <c r="BB44" i="1" s="1"/>
  <c r="U236" i="1"/>
  <c r="BI33" i="1" s="1"/>
  <c r="AA238" i="1"/>
  <c r="BW41" i="1" s="1"/>
  <c r="O239" i="1"/>
  <c r="AU31" i="1" s="1"/>
  <c r="X240" i="1"/>
  <c r="BP38" i="1" s="1"/>
  <c r="X241" i="1"/>
  <c r="BP39" i="1" s="1"/>
  <c r="U242" i="1"/>
  <c r="BI34" i="1" s="1"/>
  <c r="X243" i="1"/>
  <c r="BP40" i="1" s="1"/>
  <c r="X244" i="1"/>
  <c r="BP41" i="1" s="1"/>
  <c r="X245" i="1"/>
  <c r="BP42" i="1" s="1"/>
  <c r="X246" i="1"/>
  <c r="BP43" i="1" s="1"/>
  <c r="U248" i="1"/>
  <c r="BI35" i="1" s="1"/>
  <c r="AA249" i="1"/>
  <c r="BW42" i="1" s="1"/>
  <c r="O251" i="1"/>
  <c r="AU33" i="1" s="1"/>
  <c r="AA255" i="1"/>
  <c r="BW43" i="1" s="1"/>
  <c r="U256" i="1"/>
  <c r="BI36" i="1" s="1"/>
  <c r="AA258" i="1"/>
  <c r="BW44" i="1" s="1"/>
  <c r="U259" i="1"/>
  <c r="BI37" i="1" s="1"/>
  <c r="X264" i="1"/>
  <c r="BP44" i="1" s="1"/>
  <c r="U265" i="1"/>
  <c r="BI38" i="1" s="1"/>
  <c r="X266" i="1"/>
  <c r="BP45" i="1" s="1"/>
  <c r="R268" i="1"/>
  <c r="BB46" i="1" s="1"/>
  <c r="AA270" i="1"/>
  <c r="BW45" i="1" s="1"/>
  <c r="R271" i="1"/>
  <c r="BB47" i="1" s="1"/>
  <c r="U274" i="1"/>
  <c r="BI39" i="1" s="1"/>
  <c r="AA275" i="1"/>
  <c r="BW46" i="1" s="1"/>
  <c r="X276" i="1"/>
  <c r="BP46" i="1" s="1"/>
  <c r="U278" i="1"/>
  <c r="BI40" i="1" s="1"/>
  <c r="U279" i="1"/>
  <c r="BI41" i="1" s="1"/>
  <c r="U280" i="1"/>
  <c r="BI42" i="1" s="1"/>
  <c r="R283" i="1"/>
  <c r="BB51" i="1" s="1"/>
  <c r="U284" i="1"/>
  <c r="BI43" i="1" s="1"/>
  <c r="X286" i="1"/>
  <c r="BP47" i="1" s="1"/>
  <c r="X290" i="1"/>
  <c r="BP48" i="1" s="1"/>
  <c r="U291" i="1"/>
  <c r="BI44" i="1" s="1"/>
  <c r="AA292" i="1"/>
  <c r="BW48" i="1" s="1"/>
  <c r="R296" i="1"/>
  <c r="BB53" i="1" s="1"/>
  <c r="AA297" i="1"/>
  <c r="BW49" i="1" s="1"/>
  <c r="AA299" i="1"/>
  <c r="BW50" i="1" s="1"/>
  <c r="U300" i="1"/>
  <c r="BI45" i="1" s="1"/>
  <c r="X301" i="1"/>
  <c r="BP49" i="1" s="1"/>
  <c r="AA302" i="1"/>
  <c r="BW51" i="1" s="1"/>
  <c r="X306" i="1"/>
  <c r="BP51" i="1" s="1"/>
  <c r="U307" i="1"/>
  <c r="BI46" i="1" s="1"/>
  <c r="X308" i="1"/>
  <c r="BP52" i="1" s="1"/>
  <c r="X309" i="1"/>
  <c r="BP53" i="1" s="1"/>
  <c r="X310" i="1"/>
  <c r="BP54" i="1" s="1"/>
  <c r="U314" i="1"/>
  <c r="BI47" i="1" s="1"/>
  <c r="U315" i="1"/>
  <c r="BI48" i="1" s="1"/>
  <c r="R316" i="1"/>
  <c r="BB56" i="1" s="1"/>
  <c r="O319" i="1"/>
  <c r="AU38" i="1" s="1"/>
  <c r="X323" i="1"/>
  <c r="BP55" i="1" s="1"/>
  <c r="AA325" i="1"/>
  <c r="BW54" i="1" s="1"/>
  <c r="R327" i="1"/>
  <c r="BB58" i="1" s="1"/>
  <c r="AG1" i="1" a="1"/>
  <c r="AG1" i="1" s="1"/>
  <c r="L20" i="1"/>
  <c r="AN4" i="1" s="1"/>
  <c r="L127" i="1"/>
  <c r="AN27" i="1" s="1"/>
  <c r="L140" i="1"/>
  <c r="AN30" i="1" s="1"/>
  <c r="L146" i="1"/>
  <c r="AN33" i="1" s="1"/>
  <c r="L150" i="1"/>
  <c r="AN36" i="1" s="1"/>
  <c r="L295" i="1"/>
  <c r="AN66" i="1" s="1"/>
  <c r="L313" i="1"/>
  <c r="AN69" i="1" s="1"/>
  <c r="L29" i="1"/>
  <c r="AN6" i="1" s="1"/>
  <c r="L37" i="1"/>
  <c r="AN8" i="1" s="1"/>
  <c r="L74" i="1"/>
  <c r="AN14" i="1" s="1"/>
  <c r="L175" i="1"/>
  <c r="AN41" i="1" s="1"/>
  <c r="L235" i="1"/>
  <c r="AN52" i="1" s="1"/>
  <c r="L282" i="1"/>
  <c r="AN61" i="1" s="1"/>
  <c r="AG2" i="1" a="1"/>
  <c r="AG2" i="1" s="1"/>
  <c r="AG4" i="1" a="1"/>
  <c r="AG4" i="1" s="1"/>
  <c r="AG6" i="1" a="1"/>
  <c r="AG6" i="1" s="1"/>
  <c r="AG8" i="1" a="1"/>
  <c r="AG8" i="1" s="1"/>
  <c r="AG10" i="1" a="1"/>
  <c r="AG10" i="1" s="1"/>
  <c r="AG12" i="1" a="1"/>
  <c r="AG12" i="1" s="1"/>
  <c r="AG14" i="1" a="1"/>
  <c r="AG14" i="1" s="1"/>
  <c r="AG16" i="1" a="1"/>
  <c r="AG16" i="1" s="1"/>
  <c r="AG18" i="1" a="1"/>
  <c r="AG18" i="1" s="1"/>
  <c r="AG20" i="1" a="1"/>
  <c r="AG20" i="1" s="1"/>
  <c r="AG22" i="1" a="1"/>
  <c r="AG22" i="1" s="1"/>
  <c r="AG24" i="1" a="1"/>
  <c r="AG24" i="1" s="1"/>
  <c r="AG26" i="1" a="1"/>
  <c r="AG26" i="1" s="1"/>
  <c r="AG28" i="1" a="1"/>
  <c r="AG28" i="1" s="1"/>
  <c r="AG30" i="1" a="1"/>
  <c r="AG30" i="1" s="1"/>
  <c r="AG32" i="1" a="1"/>
  <c r="AG32" i="1" s="1"/>
  <c r="AG34" i="1" a="1"/>
  <c r="AG34" i="1" s="1"/>
  <c r="AG36" i="1" a="1"/>
  <c r="AG36" i="1" s="1"/>
  <c r="AG38" i="1" a="1"/>
  <c r="AG38" i="1" s="1"/>
  <c r="AG3" i="1" a="1"/>
  <c r="AG3" i="1" s="1"/>
  <c r="AG5" i="1" a="1"/>
  <c r="AG5" i="1" s="1"/>
  <c r="AG7" i="1" a="1"/>
  <c r="AG7" i="1" s="1"/>
  <c r="AG9" i="1" a="1"/>
  <c r="AG9" i="1" s="1"/>
  <c r="AG11" i="1" a="1"/>
  <c r="AG11" i="1" s="1"/>
  <c r="AG13" i="1" a="1"/>
  <c r="AG13" i="1" s="1"/>
  <c r="AG15" i="1" a="1"/>
  <c r="AG15" i="1" s="1"/>
  <c r="AG17" i="1" a="1"/>
  <c r="AG17" i="1" s="1"/>
  <c r="AG19" i="1" a="1"/>
  <c r="AG19" i="1" s="1"/>
  <c r="AG21" i="1" a="1"/>
  <c r="AG21" i="1" s="1"/>
  <c r="AG23" i="1" a="1"/>
  <c r="AG23" i="1" s="1"/>
  <c r="AG25" i="1" a="1"/>
  <c r="AG25" i="1" s="1"/>
  <c r="AG27" i="1" a="1"/>
  <c r="AG27" i="1" s="1"/>
  <c r="AG29" i="1" a="1"/>
  <c r="AG29" i="1" s="1"/>
  <c r="AG31" i="1" a="1"/>
  <c r="AG31" i="1" s="1"/>
  <c r="AG33" i="1" a="1"/>
  <c r="AG33" i="1" s="1"/>
  <c r="AG35" i="1" a="1"/>
  <c r="AG35" i="1" s="1"/>
  <c r="AG37" i="1" a="1"/>
  <c r="AG37" i="1" s="1"/>
  <c r="AG39" i="1" a="1"/>
  <c r="AG39" i="1" s="1"/>
  <c r="AG41" i="1" a="1"/>
  <c r="AG41" i="1" s="1"/>
  <c r="AG43" i="1" a="1"/>
  <c r="AG43" i="1" s="1"/>
  <c r="AG45" i="1" a="1"/>
  <c r="AG45" i="1" s="1"/>
  <c r="AG47" i="1" a="1"/>
  <c r="AG47" i="1" s="1"/>
  <c r="AG49" i="1" a="1"/>
  <c r="AG49" i="1" s="1"/>
  <c r="AG51" i="1" a="1"/>
  <c r="AG51" i="1" s="1"/>
  <c r="AG53" i="1" a="1"/>
  <c r="AG53" i="1" s="1"/>
  <c r="AG55" i="1" a="1"/>
  <c r="AG55" i="1" s="1"/>
  <c r="AG57" i="1" a="1"/>
  <c r="AG57" i="1" s="1"/>
  <c r="AG59" i="1" a="1"/>
  <c r="AG59" i="1" s="1"/>
  <c r="AG61" i="1" a="1"/>
  <c r="AG61" i="1" s="1"/>
  <c r="AG63" i="1" a="1"/>
  <c r="AG63" i="1" s="1"/>
  <c r="AG65" i="1" a="1"/>
  <c r="AG65" i="1" s="1"/>
  <c r="AG67" i="1" a="1"/>
  <c r="AG67" i="1" s="1"/>
  <c r="AG69" i="1" a="1"/>
  <c r="AG69" i="1" s="1"/>
  <c r="AG71" i="1" a="1"/>
  <c r="AG71" i="1" s="1"/>
  <c r="AG73" i="1" a="1"/>
  <c r="AG73" i="1" s="1"/>
  <c r="AG75" i="1" a="1"/>
  <c r="AG75" i="1" s="1"/>
  <c r="AG77" i="1" a="1"/>
  <c r="AG77" i="1" s="1"/>
  <c r="AG79" i="1" a="1"/>
  <c r="AG79" i="1" s="1"/>
  <c r="AG81" i="1" a="1"/>
  <c r="AG81" i="1" s="1"/>
  <c r="AG83" i="1" a="1"/>
  <c r="AG83" i="1" s="1"/>
  <c r="AG85" i="1" a="1"/>
  <c r="AG85" i="1" s="1"/>
  <c r="AG87" i="1" a="1"/>
  <c r="AG87" i="1" s="1"/>
  <c r="AG89" i="1" a="1"/>
  <c r="AG89" i="1" s="1"/>
  <c r="AG91" i="1" a="1"/>
  <c r="AG91" i="1" s="1"/>
  <c r="AG93" i="1" a="1"/>
  <c r="AG93" i="1" s="1"/>
  <c r="AG95" i="1" a="1"/>
  <c r="AG95" i="1" s="1"/>
  <c r="AG97" i="1" a="1"/>
  <c r="AG97" i="1" s="1"/>
  <c r="AG99" i="1" a="1"/>
  <c r="AG99" i="1" s="1"/>
  <c r="AG101" i="1" a="1"/>
  <c r="AG101" i="1" s="1"/>
  <c r="AG103" i="1" a="1"/>
  <c r="AG103" i="1" s="1"/>
  <c r="AG105" i="1" a="1"/>
  <c r="AG105" i="1" s="1"/>
  <c r="AG107" i="1" a="1"/>
  <c r="AG107" i="1" s="1"/>
  <c r="AG109" i="1" a="1"/>
  <c r="AG109" i="1" s="1"/>
  <c r="AG111" i="1" a="1"/>
  <c r="AG111" i="1" s="1"/>
  <c r="AG113" i="1" a="1"/>
  <c r="AG113" i="1" s="1"/>
  <c r="AG115" i="1" a="1"/>
  <c r="AG115" i="1" s="1"/>
  <c r="AG117" i="1" a="1"/>
  <c r="AG117" i="1" s="1"/>
  <c r="AG119" i="1" a="1"/>
  <c r="AG119" i="1" s="1"/>
  <c r="AG121" i="1" a="1"/>
  <c r="AG121" i="1" s="1"/>
  <c r="AG123" i="1" a="1"/>
  <c r="AG123" i="1" s="1"/>
  <c r="AG125" i="1" a="1"/>
  <c r="AG125" i="1" s="1"/>
  <c r="AG127" i="1" a="1"/>
  <c r="AG127" i="1" s="1"/>
  <c r="AG129" i="1" a="1"/>
  <c r="AG129" i="1" s="1"/>
  <c r="AG131" i="1" a="1"/>
  <c r="AG131" i="1" s="1"/>
  <c r="AG133" i="1" a="1"/>
  <c r="AG133" i="1" s="1"/>
  <c r="AG135" i="1" a="1"/>
  <c r="AG135" i="1" s="1"/>
  <c r="AG137" i="1" a="1"/>
  <c r="AG137" i="1" s="1"/>
  <c r="AG139" i="1" a="1"/>
  <c r="AG139" i="1" s="1"/>
  <c r="AG141" i="1" a="1"/>
  <c r="AG141" i="1" s="1"/>
  <c r="AG143" i="1" a="1"/>
  <c r="AG143" i="1" s="1"/>
  <c r="AG145" i="1" a="1"/>
  <c r="AG145" i="1" s="1"/>
  <c r="AG147" i="1" a="1"/>
  <c r="AG147" i="1" s="1"/>
  <c r="AG149" i="1" a="1"/>
  <c r="AG149" i="1" s="1"/>
  <c r="AG151" i="1" a="1"/>
  <c r="AG151" i="1" s="1"/>
  <c r="AG153" i="1" a="1"/>
  <c r="AG153" i="1" s="1"/>
  <c r="AG155" i="1" a="1"/>
  <c r="AG155" i="1" s="1"/>
  <c r="AG157" i="1" a="1"/>
  <c r="AG157" i="1" s="1"/>
  <c r="AG159" i="1" a="1"/>
  <c r="AG159" i="1" s="1"/>
  <c r="AG161" i="1" a="1"/>
  <c r="AG161" i="1" s="1"/>
  <c r="AG163" i="1" a="1"/>
  <c r="AG163" i="1" s="1"/>
  <c r="AG165" i="1" a="1"/>
  <c r="AG165" i="1" s="1"/>
  <c r="AG167" i="1" a="1"/>
  <c r="AG167" i="1" s="1"/>
  <c r="AG169" i="1" a="1"/>
  <c r="AG169" i="1" s="1"/>
  <c r="AG171" i="1" a="1"/>
  <c r="AG171" i="1" s="1"/>
  <c r="AG173" i="1" a="1"/>
  <c r="AG173" i="1" s="1"/>
  <c r="AG175" i="1" a="1"/>
  <c r="AG175" i="1" s="1"/>
  <c r="AG177" i="1" a="1"/>
  <c r="AG177" i="1" s="1"/>
  <c r="AG179" i="1" a="1"/>
  <c r="AG179" i="1" s="1"/>
  <c r="AG181" i="1" a="1"/>
  <c r="AG181" i="1" s="1"/>
  <c r="AG183" i="1" a="1"/>
  <c r="AG183" i="1" s="1"/>
  <c r="AG185" i="1" a="1"/>
  <c r="AG185" i="1" s="1"/>
  <c r="AG42" i="1" a="1"/>
  <c r="AG42" i="1" s="1"/>
  <c r="AG46" i="1" a="1"/>
  <c r="AG46" i="1" s="1"/>
  <c r="AG50" i="1" a="1"/>
  <c r="AG50" i="1" s="1"/>
  <c r="AG54" i="1" a="1"/>
  <c r="AG54" i="1" s="1"/>
  <c r="AG58" i="1" a="1"/>
  <c r="AG58" i="1" s="1"/>
  <c r="AG62" i="1" a="1"/>
  <c r="AG62" i="1" s="1"/>
  <c r="AG66" i="1" a="1"/>
  <c r="AG66" i="1" s="1"/>
  <c r="AG70" i="1" a="1"/>
  <c r="AG70" i="1" s="1"/>
  <c r="AG74" i="1" a="1"/>
  <c r="AG74" i="1" s="1"/>
  <c r="AG78" i="1" a="1"/>
  <c r="AG78" i="1" s="1"/>
  <c r="AG82" i="1" a="1"/>
  <c r="AG82" i="1" s="1"/>
  <c r="AG86" i="1" a="1"/>
  <c r="AG86" i="1" s="1"/>
  <c r="AG90" i="1" a="1"/>
  <c r="AG90" i="1" s="1"/>
  <c r="AG94" i="1" a="1"/>
  <c r="AG94" i="1" s="1"/>
  <c r="AG98" i="1" a="1"/>
  <c r="AG98" i="1" s="1"/>
  <c r="AG102" i="1" a="1"/>
  <c r="AG102" i="1" s="1"/>
  <c r="AG106" i="1" a="1"/>
  <c r="AG106" i="1" s="1"/>
  <c r="AG110" i="1" a="1"/>
  <c r="AG110" i="1" s="1"/>
  <c r="AG114" i="1" a="1"/>
  <c r="AG114" i="1" s="1"/>
  <c r="AG118" i="1" a="1"/>
  <c r="AG118" i="1" s="1"/>
  <c r="AG122" i="1" a="1"/>
  <c r="AG122" i="1" s="1"/>
  <c r="AG126" i="1" a="1"/>
  <c r="AG126" i="1" s="1"/>
  <c r="AG130" i="1" a="1"/>
  <c r="AG130" i="1" s="1"/>
  <c r="AG134" i="1" a="1"/>
  <c r="AG134" i="1" s="1"/>
  <c r="AG138" i="1" a="1"/>
  <c r="AG138" i="1" s="1"/>
  <c r="AG142" i="1" a="1"/>
  <c r="AG142" i="1" s="1"/>
  <c r="AG146" i="1" a="1"/>
  <c r="AG146" i="1" s="1"/>
  <c r="AG150" i="1" a="1"/>
  <c r="AG150" i="1" s="1"/>
  <c r="AG154" i="1" a="1"/>
  <c r="AG154" i="1" s="1"/>
  <c r="AG158" i="1" a="1"/>
  <c r="AG158" i="1" s="1"/>
  <c r="AG162" i="1" a="1"/>
  <c r="AG162" i="1" s="1"/>
  <c r="AG166" i="1" a="1"/>
  <c r="AG166" i="1" s="1"/>
  <c r="AG170" i="1" a="1"/>
  <c r="AG170" i="1" s="1"/>
  <c r="AG174" i="1" a="1"/>
  <c r="AG174" i="1" s="1"/>
  <c r="AG178" i="1" a="1"/>
  <c r="AG178" i="1" s="1"/>
  <c r="AG182" i="1" a="1"/>
  <c r="AG182" i="1" s="1"/>
  <c r="AG186" i="1" a="1"/>
  <c r="AG186" i="1" s="1"/>
  <c r="AG188" i="1" a="1"/>
  <c r="AG188" i="1" s="1"/>
  <c r="AG190" i="1" a="1"/>
  <c r="AG190" i="1" s="1"/>
  <c r="AG192" i="1" a="1"/>
  <c r="AG192" i="1" s="1"/>
  <c r="AG194" i="1" a="1"/>
  <c r="AG194" i="1" s="1"/>
  <c r="AG196" i="1" a="1"/>
  <c r="AG196" i="1" s="1"/>
  <c r="AG198" i="1" a="1"/>
  <c r="AG198" i="1" s="1"/>
  <c r="AG200" i="1" a="1"/>
  <c r="AG200" i="1" s="1"/>
  <c r="AG202" i="1" a="1"/>
  <c r="AG202" i="1" s="1"/>
  <c r="AG204" i="1" a="1"/>
  <c r="AG204" i="1" s="1"/>
  <c r="AG206" i="1" a="1"/>
  <c r="AG206" i="1" s="1"/>
  <c r="AG208" i="1" a="1"/>
  <c r="AG208" i="1" s="1"/>
  <c r="AG210" i="1" a="1"/>
  <c r="AG210" i="1" s="1"/>
  <c r="AG212" i="1" a="1"/>
  <c r="AG212" i="1" s="1"/>
  <c r="AG214" i="1" a="1"/>
  <c r="AG214" i="1" s="1"/>
  <c r="AG216" i="1" a="1"/>
  <c r="AG216" i="1" s="1"/>
  <c r="AG218" i="1" a="1"/>
  <c r="AG218" i="1" s="1"/>
  <c r="AG220" i="1" a="1"/>
  <c r="AG220" i="1" s="1"/>
  <c r="AG222" i="1" a="1"/>
  <c r="AG222" i="1" s="1"/>
  <c r="AG224" i="1" a="1"/>
  <c r="AG224" i="1" s="1"/>
  <c r="AG226" i="1" a="1"/>
  <c r="AG226" i="1" s="1"/>
  <c r="AG228" i="1" a="1"/>
  <c r="AG228" i="1" s="1"/>
  <c r="AG230" i="1" a="1"/>
  <c r="AG230" i="1" s="1"/>
  <c r="AG232" i="1" a="1"/>
  <c r="AG232" i="1" s="1"/>
  <c r="AG234" i="1" a="1"/>
  <c r="AG234" i="1" s="1"/>
  <c r="AG236" i="1" a="1"/>
  <c r="AG236" i="1" s="1"/>
  <c r="AG238" i="1" a="1"/>
  <c r="AG238" i="1" s="1"/>
  <c r="AG240" i="1" a="1"/>
  <c r="AG240" i="1" s="1"/>
  <c r="AG242" i="1" a="1"/>
  <c r="AG242" i="1" s="1"/>
  <c r="AG244" i="1" a="1"/>
  <c r="AG244" i="1" s="1"/>
  <c r="AG246" i="1" a="1"/>
  <c r="AG246" i="1" s="1"/>
  <c r="AG248" i="1" a="1"/>
  <c r="AG248" i="1" s="1"/>
  <c r="AG250" i="1" a="1"/>
  <c r="AG250" i="1" s="1"/>
  <c r="AG252" i="1" a="1"/>
  <c r="AG252" i="1" s="1"/>
  <c r="AG254" i="1" a="1"/>
  <c r="AG254" i="1" s="1"/>
  <c r="AG256" i="1" a="1"/>
  <c r="AG256" i="1" s="1"/>
  <c r="AG258" i="1" a="1"/>
  <c r="AG258" i="1" s="1"/>
  <c r="AG259" i="1" a="1"/>
  <c r="AG259" i="1" s="1"/>
  <c r="AG261" i="1" a="1"/>
  <c r="AG261" i="1" s="1"/>
  <c r="AG263" i="1" a="1"/>
  <c r="AG263" i="1" s="1"/>
  <c r="AG265" i="1" a="1"/>
  <c r="AG265" i="1" s="1"/>
  <c r="AG267" i="1" a="1"/>
  <c r="AG267" i="1" s="1"/>
  <c r="AG269" i="1" a="1"/>
  <c r="AG269" i="1" s="1"/>
  <c r="AG271" i="1" a="1"/>
  <c r="AG271" i="1" s="1"/>
  <c r="AG273" i="1" a="1"/>
  <c r="AG273" i="1" s="1"/>
  <c r="AG275" i="1" a="1"/>
  <c r="AG275" i="1" s="1"/>
  <c r="AG277" i="1" a="1"/>
  <c r="AG277" i="1" s="1"/>
  <c r="AG279" i="1" a="1"/>
  <c r="AG279" i="1" s="1"/>
  <c r="AG281" i="1" a="1"/>
  <c r="AG281" i="1" s="1"/>
  <c r="AG283" i="1" a="1"/>
  <c r="AG283" i="1" s="1"/>
  <c r="AG285" i="1" a="1"/>
  <c r="AG285" i="1" s="1"/>
  <c r="AG287" i="1" a="1"/>
  <c r="AG287" i="1" s="1"/>
  <c r="AG289" i="1" a="1"/>
  <c r="AG289" i="1" s="1"/>
  <c r="AG291" i="1" a="1"/>
  <c r="AG291" i="1" s="1"/>
  <c r="AG293" i="1" a="1"/>
  <c r="AG293" i="1" s="1"/>
  <c r="AG295" i="1" a="1"/>
  <c r="AG295" i="1" s="1"/>
  <c r="AG297" i="1" a="1"/>
  <c r="AG297" i="1" s="1"/>
  <c r="AG299" i="1" a="1"/>
  <c r="AG299" i="1" s="1"/>
  <c r="AG301" i="1" a="1"/>
  <c r="AG301" i="1" s="1"/>
  <c r="AG303" i="1" a="1"/>
  <c r="AG303" i="1" s="1"/>
  <c r="AG305" i="1" a="1"/>
  <c r="AG305" i="1" s="1"/>
  <c r="AG307" i="1" a="1"/>
  <c r="AG307" i="1" s="1"/>
  <c r="AG309" i="1" a="1"/>
  <c r="AG309" i="1" s="1"/>
  <c r="AG311" i="1" a="1"/>
  <c r="AG311" i="1" s="1"/>
  <c r="AG313" i="1" a="1"/>
  <c r="AG313" i="1" s="1"/>
  <c r="AG315" i="1" a="1"/>
  <c r="AG315" i="1" s="1"/>
  <c r="AG317" i="1" a="1"/>
  <c r="AG317" i="1" s="1"/>
  <c r="AG319" i="1" a="1"/>
  <c r="AG319" i="1" s="1"/>
  <c r="AG321" i="1" a="1"/>
  <c r="AG321" i="1" s="1"/>
  <c r="AG323" i="1" a="1"/>
  <c r="AG323" i="1" s="1"/>
  <c r="AG325" i="1" a="1"/>
  <c r="AG325" i="1" s="1"/>
  <c r="AH5" i="1" a="1"/>
  <c r="AH5" i="1" s="1"/>
  <c r="AI5" i="1" s="1"/>
  <c r="AG40" i="1" a="1"/>
  <c r="AG40" i="1" s="1"/>
  <c r="AG44" i="1" a="1"/>
  <c r="AG44" i="1" s="1"/>
  <c r="AG48" i="1" a="1"/>
  <c r="AG48" i="1" s="1"/>
  <c r="AG52" i="1" a="1"/>
  <c r="AG52" i="1" s="1"/>
  <c r="AG56" i="1" a="1"/>
  <c r="AG56" i="1" s="1"/>
  <c r="AG60" i="1" a="1"/>
  <c r="AG60" i="1" s="1"/>
  <c r="AG64" i="1" a="1"/>
  <c r="AG64" i="1" s="1"/>
  <c r="AG68" i="1" a="1"/>
  <c r="AG68" i="1" s="1"/>
  <c r="AG72" i="1" a="1"/>
  <c r="AG72" i="1" s="1"/>
  <c r="AG76" i="1" a="1"/>
  <c r="AG76" i="1" s="1"/>
  <c r="AG80" i="1" a="1"/>
  <c r="AG80" i="1" s="1"/>
  <c r="AG84" i="1" a="1"/>
  <c r="AG84" i="1" s="1"/>
  <c r="AG88" i="1" a="1"/>
  <c r="AG88" i="1" s="1"/>
  <c r="AG92" i="1" a="1"/>
  <c r="AG92" i="1" s="1"/>
  <c r="AG96" i="1" a="1"/>
  <c r="AG96" i="1" s="1"/>
  <c r="AG100" i="1" a="1"/>
  <c r="AG100" i="1" s="1"/>
  <c r="AG104" i="1" a="1"/>
  <c r="AG104" i="1" s="1"/>
  <c r="AG108" i="1" a="1"/>
  <c r="AG108" i="1" s="1"/>
  <c r="AG112" i="1" a="1"/>
  <c r="AG112" i="1" s="1"/>
  <c r="AG116" i="1" a="1"/>
  <c r="AG116" i="1" s="1"/>
  <c r="AG120" i="1" a="1"/>
  <c r="AG120" i="1" s="1"/>
  <c r="AG124" i="1" a="1"/>
  <c r="AG124" i="1" s="1"/>
  <c r="AG128" i="1" a="1"/>
  <c r="AG128" i="1" s="1"/>
  <c r="AG132" i="1" a="1"/>
  <c r="AG132" i="1" s="1"/>
  <c r="AG136" i="1" a="1"/>
  <c r="AG136" i="1" s="1"/>
  <c r="AG140" i="1" a="1"/>
  <c r="AG140" i="1" s="1"/>
  <c r="AG144" i="1" a="1"/>
  <c r="AG144" i="1" s="1"/>
  <c r="AG148" i="1" a="1"/>
  <c r="AG148" i="1" s="1"/>
  <c r="AG152" i="1" a="1"/>
  <c r="AG152" i="1" s="1"/>
  <c r="AG156" i="1" a="1"/>
  <c r="AG156" i="1" s="1"/>
  <c r="AG160" i="1" a="1"/>
  <c r="AG160" i="1" s="1"/>
  <c r="AG164" i="1" a="1"/>
  <c r="AG164" i="1" s="1"/>
  <c r="AG168" i="1" a="1"/>
  <c r="AG168" i="1" s="1"/>
  <c r="AG172" i="1" a="1"/>
  <c r="AG172" i="1" s="1"/>
  <c r="AG176" i="1" a="1"/>
  <c r="AG176" i="1" s="1"/>
  <c r="AG180" i="1" a="1"/>
  <c r="AG180" i="1" s="1"/>
  <c r="AG184" i="1" a="1"/>
  <c r="AG184" i="1" s="1"/>
  <c r="AG187" i="1" a="1"/>
  <c r="AG187" i="1" s="1"/>
  <c r="AG189" i="1" a="1"/>
  <c r="AG189" i="1" s="1"/>
  <c r="AG191" i="1" a="1"/>
  <c r="AG191" i="1" s="1"/>
  <c r="AG193" i="1" a="1"/>
  <c r="AG193" i="1" s="1"/>
  <c r="AG195" i="1" a="1"/>
  <c r="AG195" i="1" s="1"/>
  <c r="AG197" i="1" a="1"/>
  <c r="AG197" i="1" s="1"/>
  <c r="AG199" i="1" a="1"/>
  <c r="AG199" i="1" s="1"/>
  <c r="AG201" i="1" a="1"/>
  <c r="AG201" i="1" s="1"/>
  <c r="AG203" i="1" a="1"/>
  <c r="AG203" i="1" s="1"/>
  <c r="AG205" i="1" a="1"/>
  <c r="AG205" i="1" s="1"/>
  <c r="AG207" i="1" a="1"/>
  <c r="AG207" i="1" s="1"/>
  <c r="AG209" i="1" a="1"/>
  <c r="AG209" i="1" s="1"/>
  <c r="AG211" i="1" a="1"/>
  <c r="AG211" i="1" s="1"/>
  <c r="AG213" i="1" a="1"/>
  <c r="AG213" i="1" s="1"/>
  <c r="AG215" i="1" a="1"/>
  <c r="AG215" i="1" s="1"/>
  <c r="AG217" i="1" a="1"/>
  <c r="AG217" i="1" s="1"/>
  <c r="AG219" i="1" a="1"/>
  <c r="AG219" i="1" s="1"/>
  <c r="AG221" i="1" a="1"/>
  <c r="AG221" i="1" s="1"/>
  <c r="AG223" i="1" a="1"/>
  <c r="AG223" i="1" s="1"/>
  <c r="AG225" i="1" a="1"/>
  <c r="AG225" i="1" s="1"/>
  <c r="AG227" i="1" a="1"/>
  <c r="AG227" i="1" s="1"/>
  <c r="AG229" i="1" a="1"/>
  <c r="AG229" i="1" s="1"/>
  <c r="AG231" i="1" a="1"/>
  <c r="AG231" i="1" s="1"/>
  <c r="AG233" i="1" a="1"/>
  <c r="AG233" i="1" s="1"/>
  <c r="AG235" i="1" a="1"/>
  <c r="AG235" i="1" s="1"/>
  <c r="AG237" i="1" a="1"/>
  <c r="AG237" i="1" s="1"/>
  <c r="AG239" i="1" a="1"/>
  <c r="AG239" i="1" s="1"/>
  <c r="AG241" i="1" a="1"/>
  <c r="AG241" i="1" s="1"/>
  <c r="AG243" i="1" a="1"/>
  <c r="AG243" i="1" s="1"/>
  <c r="AG245" i="1" a="1"/>
  <c r="AG245" i="1" s="1"/>
  <c r="AG247" i="1" a="1"/>
  <c r="AG247" i="1" s="1"/>
  <c r="AG249" i="1" a="1"/>
  <c r="AG249" i="1" s="1"/>
  <c r="AG251" i="1" a="1"/>
  <c r="AG251" i="1" s="1"/>
  <c r="AG253" i="1" a="1"/>
  <c r="AG253" i="1" s="1"/>
  <c r="AG255" i="1" a="1"/>
  <c r="AG255" i="1" s="1"/>
  <c r="AG257" i="1" a="1"/>
  <c r="AG257" i="1" s="1"/>
  <c r="AG260" i="1" a="1"/>
  <c r="AG260" i="1" s="1"/>
  <c r="AG262" i="1" a="1"/>
  <c r="AG262" i="1" s="1"/>
  <c r="AG264" i="1" a="1"/>
  <c r="AG264" i="1" s="1"/>
  <c r="AG266" i="1" a="1"/>
  <c r="AG266" i="1" s="1"/>
  <c r="AG268" i="1" a="1"/>
  <c r="AG268" i="1" s="1"/>
  <c r="AG270" i="1" a="1"/>
  <c r="AG270" i="1" s="1"/>
  <c r="AG272" i="1" a="1"/>
  <c r="AG272" i="1" s="1"/>
  <c r="AG274" i="1" a="1"/>
  <c r="AG274" i="1" s="1"/>
  <c r="AG276" i="1" a="1"/>
  <c r="AG276" i="1" s="1"/>
  <c r="AG278" i="1" a="1"/>
  <c r="AG278" i="1" s="1"/>
  <c r="AG280" i="1" a="1"/>
  <c r="AG280" i="1" s="1"/>
  <c r="AG282" i="1" a="1"/>
  <c r="AG282" i="1" s="1"/>
  <c r="AG284" i="1" a="1"/>
  <c r="AG284" i="1" s="1"/>
  <c r="AG286" i="1" a="1"/>
  <c r="AG286" i="1" s="1"/>
  <c r="AG288" i="1" a="1"/>
  <c r="AG288" i="1" s="1"/>
  <c r="AG290" i="1" a="1"/>
  <c r="AG290" i="1" s="1"/>
  <c r="AG292" i="1" a="1"/>
  <c r="AG292" i="1" s="1"/>
  <c r="AG294" i="1" a="1"/>
  <c r="AG294" i="1" s="1"/>
  <c r="AG296" i="1" a="1"/>
  <c r="AG296" i="1" s="1"/>
  <c r="AG298" i="1" a="1"/>
  <c r="AG298" i="1" s="1"/>
  <c r="AG300" i="1" a="1"/>
  <c r="AG300" i="1" s="1"/>
  <c r="AG302" i="1" a="1"/>
  <c r="AG302" i="1" s="1"/>
  <c r="AG304" i="1" a="1"/>
  <c r="AG304" i="1" s="1"/>
  <c r="AG306" i="1" a="1"/>
  <c r="AG306" i="1" s="1"/>
  <c r="AG308" i="1" a="1"/>
  <c r="AG308" i="1" s="1"/>
  <c r="AG310" i="1" a="1"/>
  <c r="AG310" i="1" s="1"/>
  <c r="AG312" i="1" a="1"/>
  <c r="AG312" i="1" s="1"/>
  <c r="AG314" i="1" a="1"/>
  <c r="AG314" i="1" s="1"/>
  <c r="AG316" i="1" a="1"/>
  <c r="AG316" i="1" s="1"/>
  <c r="AG318" i="1" a="1"/>
  <c r="AG318" i="1" s="1"/>
  <c r="AG320" i="1" a="1"/>
  <c r="AG320" i="1" s="1"/>
  <c r="AG322" i="1" a="1"/>
  <c r="AG322" i="1" s="1"/>
  <c r="AG324" i="1" a="1"/>
  <c r="AG324" i="1" s="1"/>
  <c r="AG326" i="1" a="1"/>
  <c r="AG326" i="1" s="1"/>
  <c r="D12" i="3" l="1"/>
  <c r="BX1" i="1" a="1"/>
  <c r="BX1" i="1" s="1"/>
  <c r="BY1" i="1" s="1" a="1"/>
  <c r="BY1" i="1" s="1"/>
  <c r="BX52" i="1" a="1"/>
  <c r="BX52" i="1" s="1"/>
  <c r="BX36" i="1" a="1"/>
  <c r="BX36" i="1" s="1"/>
  <c r="BX20" i="1" a="1"/>
  <c r="BX20" i="1" s="1"/>
  <c r="BX4" i="1" a="1"/>
  <c r="BX4" i="1" s="1"/>
  <c r="BX49" i="1" a="1"/>
  <c r="BX49" i="1" s="1"/>
  <c r="BX33" i="1" a="1"/>
  <c r="BX33" i="1" s="1"/>
  <c r="BX17" i="1" a="1"/>
  <c r="BX17" i="1" s="1"/>
  <c r="BX46" i="1" a="1"/>
  <c r="BX46" i="1" s="1"/>
  <c r="BX30" i="1" a="1"/>
  <c r="BX30" i="1" s="1"/>
  <c r="BX14" i="1" a="1"/>
  <c r="BX14" i="1" s="1"/>
  <c r="BX43" i="1" a="1"/>
  <c r="BX43" i="1" s="1"/>
  <c r="BX27" i="1" a="1"/>
  <c r="BX27" i="1" s="1"/>
  <c r="BX11" i="1" a="1"/>
  <c r="BX11" i="1" s="1"/>
  <c r="AH1" i="1" a="1"/>
  <c r="AH1" i="1" s="1"/>
  <c r="AI1" i="1" s="1"/>
  <c r="D10" i="3"/>
  <c r="BX40" i="1" a="1"/>
  <c r="BX40" i="1" s="1"/>
  <c r="BX24" i="1" a="1"/>
  <c r="BX24" i="1" s="1"/>
  <c r="BX8" i="1" a="1"/>
  <c r="BX8" i="1" s="1"/>
  <c r="BX53" i="1" a="1"/>
  <c r="BX53" i="1" s="1"/>
  <c r="BX37" i="1" a="1"/>
  <c r="BX37" i="1" s="1"/>
  <c r="BX21" i="1" a="1"/>
  <c r="BX21" i="1" s="1"/>
  <c r="BX5" i="1" a="1"/>
  <c r="BX5" i="1" s="1"/>
  <c r="BX50" i="1" a="1"/>
  <c r="BX50" i="1" s="1"/>
  <c r="BX34" i="1" a="1"/>
  <c r="BX34" i="1" s="1"/>
  <c r="BX18" i="1" a="1"/>
  <c r="BX18" i="1" s="1"/>
  <c r="BX2" i="1" a="1"/>
  <c r="BX2" i="1" s="1"/>
  <c r="BY2" i="1" s="1" a="1"/>
  <c r="BY2" i="1" s="1"/>
  <c r="BX47" i="1" a="1"/>
  <c r="BX47" i="1" s="1"/>
  <c r="BX31" i="1" a="1"/>
  <c r="BX31" i="1" s="1"/>
  <c r="BX15" i="1" a="1"/>
  <c r="BX15" i="1" s="1"/>
  <c r="BQ1" i="1" a="1"/>
  <c r="BQ1" i="1" s="1"/>
  <c r="BR1" i="1" s="1" a="1"/>
  <c r="BR1" i="1" s="1"/>
  <c r="BS1" i="1" s="1"/>
  <c r="BX44" i="1" a="1"/>
  <c r="BX44" i="1" s="1"/>
  <c r="BX28" i="1" a="1"/>
  <c r="BX28" i="1" s="1"/>
  <c r="BX12" i="1" a="1"/>
  <c r="BX12" i="1" s="1"/>
  <c r="BX41" i="1" a="1"/>
  <c r="BX41" i="1" s="1"/>
  <c r="BX25" i="1" a="1"/>
  <c r="BX25" i="1" s="1"/>
  <c r="BX9" i="1" a="1"/>
  <c r="BX9" i="1" s="1"/>
  <c r="BX54" i="1" a="1"/>
  <c r="BX54" i="1" s="1"/>
  <c r="BX38" i="1" a="1"/>
  <c r="BX38" i="1" s="1"/>
  <c r="BX22" i="1" a="1"/>
  <c r="BX22" i="1" s="1"/>
  <c r="BX6" i="1" a="1"/>
  <c r="BX6" i="1" s="1"/>
  <c r="BX51" i="1" a="1"/>
  <c r="BX51" i="1" s="1"/>
  <c r="BX35" i="1" a="1"/>
  <c r="BX35" i="1" s="1"/>
  <c r="BX19" i="1" a="1"/>
  <c r="BX19" i="1" s="1"/>
  <c r="BX3" i="1" a="1"/>
  <c r="BX3" i="1" s="1"/>
  <c r="BY3" i="1" s="1" a="1"/>
  <c r="BY3" i="1" s="1"/>
  <c r="BX48" i="1" a="1"/>
  <c r="BX48" i="1" s="1"/>
  <c r="BX32" i="1" a="1"/>
  <c r="BX32" i="1" s="1"/>
  <c r="BX16" i="1" a="1"/>
  <c r="BX16" i="1" s="1"/>
  <c r="BX45" i="1" a="1"/>
  <c r="BX45" i="1" s="1"/>
  <c r="BX29" i="1" a="1"/>
  <c r="BX29" i="1" s="1"/>
  <c r="BX13" i="1" a="1"/>
  <c r="BX13" i="1" s="1"/>
  <c r="BX42" i="1" a="1"/>
  <c r="BX42" i="1" s="1"/>
  <c r="BX26" i="1" a="1"/>
  <c r="BX26" i="1" s="1"/>
  <c r="BX10" i="1" a="1"/>
  <c r="BX10" i="1" s="1"/>
  <c r="BX55" i="1" a="1"/>
  <c r="BX55" i="1" s="1"/>
  <c r="BX39" i="1" a="1"/>
  <c r="BX39" i="1" s="1"/>
  <c r="BX23" i="1" a="1"/>
  <c r="BX23" i="1" s="1"/>
  <c r="BX7" i="1" a="1"/>
  <c r="BX7" i="1" s="1"/>
  <c r="BQ2" i="1" a="1"/>
  <c r="BQ2" i="1" s="1"/>
  <c r="BQ4" i="1" a="1"/>
  <c r="BQ4" i="1" s="1"/>
  <c r="BQ6" i="1" a="1"/>
  <c r="BQ6" i="1" s="1"/>
  <c r="BQ8" i="1" a="1"/>
  <c r="BQ8" i="1" s="1"/>
  <c r="BQ10" i="1" a="1"/>
  <c r="BQ10" i="1" s="1"/>
  <c r="BQ12" i="1" a="1"/>
  <c r="BQ12" i="1" s="1"/>
  <c r="BQ14" i="1" a="1"/>
  <c r="BQ14" i="1" s="1"/>
  <c r="BQ16" i="1" a="1"/>
  <c r="BQ16" i="1" s="1"/>
  <c r="BQ18" i="1" a="1"/>
  <c r="BQ18" i="1" s="1"/>
  <c r="BQ20" i="1" a="1"/>
  <c r="BQ20" i="1" s="1"/>
  <c r="BQ22" i="1" a="1"/>
  <c r="BQ22" i="1" s="1"/>
  <c r="BQ24" i="1" a="1"/>
  <c r="BQ24" i="1" s="1"/>
  <c r="BQ26" i="1" a="1"/>
  <c r="BQ26" i="1" s="1"/>
  <c r="BQ28" i="1" a="1"/>
  <c r="BQ28" i="1" s="1"/>
  <c r="BQ30" i="1" a="1"/>
  <c r="BQ30" i="1" s="1"/>
  <c r="BQ32" i="1" a="1"/>
  <c r="BQ32" i="1" s="1"/>
  <c r="BQ34" i="1" a="1"/>
  <c r="BQ34" i="1" s="1"/>
  <c r="BQ36" i="1" a="1"/>
  <c r="BQ36" i="1" s="1"/>
  <c r="BQ38" i="1" a="1"/>
  <c r="BQ38" i="1" s="1"/>
  <c r="BQ40" i="1" a="1"/>
  <c r="BQ40" i="1" s="1"/>
  <c r="BQ42" i="1" a="1"/>
  <c r="BQ42" i="1" s="1"/>
  <c r="BQ44" i="1" a="1"/>
  <c r="BQ44" i="1" s="1"/>
  <c r="BQ46" i="1" a="1"/>
  <c r="BQ46" i="1" s="1"/>
  <c r="BQ48" i="1" a="1"/>
  <c r="BQ48" i="1" s="1"/>
  <c r="BQ50" i="1" a="1"/>
  <c r="BQ50" i="1" s="1"/>
  <c r="BQ52" i="1" a="1"/>
  <c r="BQ52" i="1" s="1"/>
  <c r="BQ54" i="1" a="1"/>
  <c r="BQ54" i="1" s="1"/>
  <c r="BQ3" i="1" a="1"/>
  <c r="BQ3" i="1" s="1"/>
  <c r="BQ5" i="1" a="1"/>
  <c r="BQ5" i="1" s="1"/>
  <c r="BQ7" i="1" a="1"/>
  <c r="BQ7" i="1" s="1"/>
  <c r="BQ9" i="1" a="1"/>
  <c r="BQ9" i="1" s="1"/>
  <c r="BQ11" i="1" a="1"/>
  <c r="BQ11" i="1" s="1"/>
  <c r="BQ13" i="1" a="1"/>
  <c r="BQ13" i="1" s="1"/>
  <c r="BQ15" i="1" a="1"/>
  <c r="BQ15" i="1" s="1"/>
  <c r="BQ17" i="1" a="1"/>
  <c r="BQ17" i="1" s="1"/>
  <c r="BQ19" i="1" a="1"/>
  <c r="BQ19" i="1" s="1"/>
  <c r="BQ21" i="1" a="1"/>
  <c r="BQ21" i="1" s="1"/>
  <c r="BQ23" i="1" a="1"/>
  <c r="BQ23" i="1" s="1"/>
  <c r="BQ25" i="1" a="1"/>
  <c r="BQ25" i="1" s="1"/>
  <c r="BQ27" i="1" a="1"/>
  <c r="BQ27" i="1" s="1"/>
  <c r="BQ29" i="1" a="1"/>
  <c r="BQ29" i="1" s="1"/>
  <c r="BQ31" i="1" a="1"/>
  <c r="BQ31" i="1" s="1"/>
  <c r="BQ33" i="1" a="1"/>
  <c r="BQ33" i="1" s="1"/>
  <c r="BQ35" i="1" a="1"/>
  <c r="BQ35" i="1" s="1"/>
  <c r="BQ37" i="1" a="1"/>
  <c r="BQ37" i="1" s="1"/>
  <c r="BQ39" i="1" a="1"/>
  <c r="BQ39" i="1" s="1"/>
  <c r="BQ41" i="1" a="1"/>
  <c r="BQ41" i="1" s="1"/>
  <c r="BQ43" i="1" a="1"/>
  <c r="BQ43" i="1" s="1"/>
  <c r="BQ45" i="1" a="1"/>
  <c r="BQ45" i="1" s="1"/>
  <c r="BQ47" i="1" a="1"/>
  <c r="BQ47" i="1" s="1"/>
  <c r="BQ49" i="1" a="1"/>
  <c r="BQ49" i="1" s="1"/>
  <c r="BQ51" i="1" a="1"/>
  <c r="BQ51" i="1" s="1"/>
  <c r="BQ53" i="1" a="1"/>
  <c r="BQ53" i="1" s="1"/>
  <c r="BQ55" i="1" a="1"/>
  <c r="BQ55" i="1" s="1"/>
  <c r="BJ1" i="1" a="1"/>
  <c r="BJ1" i="1" s="1"/>
  <c r="BK1" i="1" s="1" a="1"/>
  <c r="BK1" i="1" s="1"/>
  <c r="BL1" i="1" s="1"/>
  <c r="BC2" i="1" a="1"/>
  <c r="BC2" i="1" s="1"/>
  <c r="BJ2" i="1" a="1"/>
  <c r="BJ2" i="1" s="1"/>
  <c r="BJ4" i="1" a="1"/>
  <c r="BJ4" i="1" s="1"/>
  <c r="BJ6" i="1" a="1"/>
  <c r="BJ6" i="1" s="1"/>
  <c r="BJ8" i="1" a="1"/>
  <c r="BJ8" i="1" s="1"/>
  <c r="BJ10" i="1" a="1"/>
  <c r="BJ10" i="1" s="1"/>
  <c r="BJ12" i="1" a="1"/>
  <c r="BJ12" i="1" s="1"/>
  <c r="BJ14" i="1" a="1"/>
  <c r="BJ14" i="1" s="1"/>
  <c r="BJ16" i="1" a="1"/>
  <c r="BJ16" i="1" s="1"/>
  <c r="BJ18" i="1" a="1"/>
  <c r="BJ18" i="1" s="1"/>
  <c r="BJ20" i="1" a="1"/>
  <c r="BJ20" i="1" s="1"/>
  <c r="BJ22" i="1" a="1"/>
  <c r="BJ22" i="1" s="1"/>
  <c r="BJ24" i="1" a="1"/>
  <c r="BJ24" i="1" s="1"/>
  <c r="BJ26" i="1" a="1"/>
  <c r="BJ26" i="1" s="1"/>
  <c r="BJ28" i="1" a="1"/>
  <c r="BJ28" i="1" s="1"/>
  <c r="BJ30" i="1" a="1"/>
  <c r="BJ30" i="1" s="1"/>
  <c r="BJ32" i="1" a="1"/>
  <c r="BJ32" i="1" s="1"/>
  <c r="BJ34" i="1" a="1"/>
  <c r="BJ34" i="1" s="1"/>
  <c r="BJ36" i="1" a="1"/>
  <c r="BJ36" i="1" s="1"/>
  <c r="BJ38" i="1" a="1"/>
  <c r="BJ38" i="1" s="1"/>
  <c r="BJ40" i="1" a="1"/>
  <c r="BJ40" i="1" s="1"/>
  <c r="BJ42" i="1" a="1"/>
  <c r="BJ42" i="1" s="1"/>
  <c r="BJ44" i="1" a="1"/>
  <c r="BJ44" i="1" s="1"/>
  <c r="BJ46" i="1" a="1"/>
  <c r="BJ46" i="1" s="1"/>
  <c r="BJ48" i="1" a="1"/>
  <c r="BJ48" i="1" s="1"/>
  <c r="BJ3" i="1" a="1"/>
  <c r="BJ3" i="1" s="1"/>
  <c r="BJ5" i="1" a="1"/>
  <c r="BJ5" i="1" s="1"/>
  <c r="BJ7" i="1" a="1"/>
  <c r="BJ7" i="1" s="1"/>
  <c r="BJ9" i="1" a="1"/>
  <c r="BJ9" i="1" s="1"/>
  <c r="BJ11" i="1" a="1"/>
  <c r="BJ11" i="1" s="1"/>
  <c r="BJ13" i="1" a="1"/>
  <c r="BJ13" i="1" s="1"/>
  <c r="BJ15" i="1" a="1"/>
  <c r="BJ15" i="1" s="1"/>
  <c r="BJ17" i="1" a="1"/>
  <c r="BJ17" i="1" s="1"/>
  <c r="BJ19" i="1" a="1"/>
  <c r="BJ19" i="1" s="1"/>
  <c r="BJ21" i="1" a="1"/>
  <c r="BJ21" i="1" s="1"/>
  <c r="BJ23" i="1" a="1"/>
  <c r="BJ23" i="1" s="1"/>
  <c r="BJ25" i="1" a="1"/>
  <c r="BJ25" i="1" s="1"/>
  <c r="BJ27" i="1" a="1"/>
  <c r="BJ27" i="1" s="1"/>
  <c r="BJ29" i="1" a="1"/>
  <c r="BJ29" i="1" s="1"/>
  <c r="BJ31" i="1" a="1"/>
  <c r="BJ31" i="1" s="1"/>
  <c r="BJ33" i="1" a="1"/>
  <c r="BJ33" i="1" s="1"/>
  <c r="BJ35" i="1" a="1"/>
  <c r="BJ35" i="1" s="1"/>
  <c r="BJ37" i="1" a="1"/>
  <c r="BJ37" i="1" s="1"/>
  <c r="BJ39" i="1" a="1"/>
  <c r="BJ39" i="1" s="1"/>
  <c r="BJ41" i="1" a="1"/>
  <c r="BJ41" i="1" s="1"/>
  <c r="BJ43" i="1" a="1"/>
  <c r="BJ43" i="1" s="1"/>
  <c r="BJ45" i="1" a="1"/>
  <c r="BJ45" i="1" s="1"/>
  <c r="BJ47" i="1" a="1"/>
  <c r="BJ47" i="1" s="1"/>
  <c r="AV1" i="1" a="1"/>
  <c r="AV1" i="1" s="1"/>
  <c r="AW1" i="1" s="1" a="1"/>
  <c r="AW1" i="1" s="1"/>
  <c r="AX1" i="1" s="1"/>
  <c r="BC1" i="1" a="1"/>
  <c r="BC1" i="1" s="1"/>
  <c r="BD1" i="1" s="1" a="1"/>
  <c r="BD1" i="1" s="1"/>
  <c r="BE1" i="1" s="1"/>
  <c r="BC57" i="1" a="1"/>
  <c r="BC57" i="1" s="1"/>
  <c r="BC53" i="1" a="1"/>
  <c r="BC53" i="1" s="1"/>
  <c r="BC49" i="1" a="1"/>
  <c r="BC49" i="1" s="1"/>
  <c r="BC45" i="1" a="1"/>
  <c r="BC45" i="1" s="1"/>
  <c r="BC41" i="1" a="1"/>
  <c r="BC41" i="1" s="1"/>
  <c r="BC37" i="1" a="1"/>
  <c r="BC37" i="1" s="1"/>
  <c r="BC33" i="1" a="1"/>
  <c r="BC33" i="1" s="1"/>
  <c r="BC29" i="1" a="1"/>
  <c r="BC29" i="1" s="1"/>
  <c r="BC25" i="1" a="1"/>
  <c r="BC25" i="1" s="1"/>
  <c r="BC21" i="1" a="1"/>
  <c r="BC21" i="1" s="1"/>
  <c r="BC17" i="1" a="1"/>
  <c r="BC17" i="1" s="1"/>
  <c r="BC13" i="1" a="1"/>
  <c r="BC13" i="1" s="1"/>
  <c r="BC9" i="1" a="1"/>
  <c r="BC9" i="1" s="1"/>
  <c r="BC5" i="1" a="1"/>
  <c r="BC5" i="1" s="1"/>
  <c r="BC56" i="1" a="1"/>
  <c r="BC56" i="1" s="1"/>
  <c r="BC52" i="1" a="1"/>
  <c r="BC52" i="1" s="1"/>
  <c r="BC48" i="1" a="1"/>
  <c r="BC48" i="1" s="1"/>
  <c r="BC44" i="1" a="1"/>
  <c r="BC44" i="1" s="1"/>
  <c r="BC40" i="1" a="1"/>
  <c r="BC40" i="1" s="1"/>
  <c r="BC36" i="1" a="1"/>
  <c r="BC36" i="1" s="1"/>
  <c r="BC32" i="1" a="1"/>
  <c r="BC32" i="1" s="1"/>
  <c r="BC28" i="1" a="1"/>
  <c r="BC28" i="1" s="1"/>
  <c r="BC24" i="1" a="1"/>
  <c r="BC24" i="1" s="1"/>
  <c r="BC20" i="1" a="1"/>
  <c r="BC20" i="1" s="1"/>
  <c r="BC16" i="1" a="1"/>
  <c r="BC16" i="1" s="1"/>
  <c r="BC12" i="1" a="1"/>
  <c r="BC12" i="1" s="1"/>
  <c r="BC8" i="1" a="1"/>
  <c r="BC8" i="1" s="1"/>
  <c r="BC4" i="1" a="1"/>
  <c r="BC4" i="1" s="1"/>
  <c r="BC55" i="1" a="1"/>
  <c r="BC55" i="1" s="1"/>
  <c r="BC51" i="1" a="1"/>
  <c r="BC51" i="1" s="1"/>
  <c r="BC47" i="1" a="1"/>
  <c r="BC47" i="1" s="1"/>
  <c r="BC43" i="1" a="1"/>
  <c r="BC43" i="1" s="1"/>
  <c r="BC39" i="1" a="1"/>
  <c r="BC39" i="1" s="1"/>
  <c r="BC35" i="1" a="1"/>
  <c r="BC35" i="1" s="1"/>
  <c r="BC31" i="1" a="1"/>
  <c r="BC31" i="1" s="1"/>
  <c r="BC27" i="1" a="1"/>
  <c r="BC27" i="1" s="1"/>
  <c r="BC23" i="1" a="1"/>
  <c r="BC23" i="1" s="1"/>
  <c r="BC19" i="1" a="1"/>
  <c r="BC19" i="1" s="1"/>
  <c r="BC15" i="1" a="1"/>
  <c r="BC15" i="1" s="1"/>
  <c r="BC11" i="1" a="1"/>
  <c r="BC11" i="1" s="1"/>
  <c r="BC7" i="1" a="1"/>
  <c r="BC7" i="1" s="1"/>
  <c r="BC3" i="1" a="1"/>
  <c r="BC3" i="1" s="1"/>
  <c r="BC58" i="1" a="1"/>
  <c r="BC58" i="1" s="1"/>
  <c r="BC54" i="1" a="1"/>
  <c r="BC54" i="1" s="1"/>
  <c r="BC50" i="1" a="1"/>
  <c r="BC50" i="1" s="1"/>
  <c r="BC46" i="1" a="1"/>
  <c r="BC46" i="1" s="1"/>
  <c r="BC42" i="1" a="1"/>
  <c r="BC42" i="1" s="1"/>
  <c r="BC38" i="1" a="1"/>
  <c r="BC38" i="1" s="1"/>
  <c r="BC34" i="1" a="1"/>
  <c r="BC34" i="1" s="1"/>
  <c r="BC30" i="1" a="1"/>
  <c r="BC30" i="1" s="1"/>
  <c r="BC26" i="1" a="1"/>
  <c r="BC26" i="1" s="1"/>
  <c r="BC22" i="1" a="1"/>
  <c r="BC22" i="1" s="1"/>
  <c r="BC18" i="1" a="1"/>
  <c r="BC18" i="1" s="1"/>
  <c r="BC14" i="1" a="1"/>
  <c r="BC14" i="1" s="1"/>
  <c r="BC10" i="1" a="1"/>
  <c r="BC10" i="1" s="1"/>
  <c r="BC6" i="1" a="1"/>
  <c r="BC6" i="1" s="1"/>
  <c r="AO1" i="1" a="1"/>
  <c r="AO1" i="1" s="1"/>
  <c r="AP1" i="1" s="1" a="1"/>
  <c r="AP1" i="1" s="1"/>
  <c r="AQ1" i="1" s="1"/>
  <c r="AV4" i="1" a="1"/>
  <c r="AV4" i="1" s="1"/>
  <c r="AV37" i="1" a="1"/>
  <c r="AV37" i="1" s="1"/>
  <c r="AV33" i="1" a="1"/>
  <c r="AV33" i="1" s="1"/>
  <c r="AV29" i="1" a="1"/>
  <c r="AV29" i="1" s="1"/>
  <c r="AV25" i="1" a="1"/>
  <c r="AV25" i="1" s="1"/>
  <c r="AV21" i="1" a="1"/>
  <c r="AV21" i="1" s="1"/>
  <c r="AV17" i="1" a="1"/>
  <c r="AV17" i="1" s="1"/>
  <c r="AV13" i="1" a="1"/>
  <c r="AV13" i="1" s="1"/>
  <c r="AV9" i="1" a="1"/>
  <c r="AV9" i="1" s="1"/>
  <c r="AV5" i="1" a="1"/>
  <c r="AV5" i="1" s="1"/>
  <c r="AV38" i="1" a="1"/>
  <c r="AV38" i="1" s="1"/>
  <c r="AV34" i="1" a="1"/>
  <c r="AV34" i="1" s="1"/>
  <c r="AV30" i="1" a="1"/>
  <c r="AV30" i="1" s="1"/>
  <c r="AV26" i="1" a="1"/>
  <c r="AV26" i="1" s="1"/>
  <c r="AV22" i="1" a="1"/>
  <c r="AV22" i="1" s="1"/>
  <c r="AV18" i="1" a="1"/>
  <c r="AV18" i="1" s="1"/>
  <c r="AV14" i="1" a="1"/>
  <c r="AV14" i="1" s="1"/>
  <c r="AV10" i="1" a="1"/>
  <c r="AV10" i="1" s="1"/>
  <c r="AV6" i="1" a="1"/>
  <c r="AV6" i="1" s="1"/>
  <c r="AV2" i="1" a="1"/>
  <c r="AV2" i="1" s="1"/>
  <c r="AV39" i="1" a="1"/>
  <c r="AV39" i="1" s="1"/>
  <c r="AV35" i="1" a="1"/>
  <c r="AV35" i="1" s="1"/>
  <c r="AV31" i="1" a="1"/>
  <c r="AV31" i="1" s="1"/>
  <c r="AV27" i="1" a="1"/>
  <c r="AV27" i="1" s="1"/>
  <c r="AV23" i="1" a="1"/>
  <c r="AV23" i="1" s="1"/>
  <c r="AV19" i="1" a="1"/>
  <c r="AV19" i="1" s="1"/>
  <c r="AV15" i="1" a="1"/>
  <c r="AV15" i="1" s="1"/>
  <c r="AV11" i="1" a="1"/>
  <c r="AV11" i="1" s="1"/>
  <c r="AV7" i="1" a="1"/>
  <c r="AV7" i="1" s="1"/>
  <c r="AV3" i="1" a="1"/>
  <c r="AV3" i="1" s="1"/>
  <c r="AV36" i="1" a="1"/>
  <c r="AV36" i="1" s="1"/>
  <c r="AV32" i="1" a="1"/>
  <c r="AV32" i="1" s="1"/>
  <c r="AV28" i="1" a="1"/>
  <c r="AV28" i="1" s="1"/>
  <c r="AV24" i="1" a="1"/>
  <c r="AV24" i="1" s="1"/>
  <c r="AV20" i="1" a="1"/>
  <c r="AV20" i="1" s="1"/>
  <c r="AV16" i="1" a="1"/>
  <c r="AV16" i="1" s="1"/>
  <c r="AV12" i="1" a="1"/>
  <c r="AV12" i="1" s="1"/>
  <c r="AV8" i="1" a="1"/>
  <c r="AV8" i="1" s="1"/>
  <c r="AO56" i="1" a="1"/>
  <c r="AO56" i="1" s="1"/>
  <c r="AO5" i="1" a="1"/>
  <c r="AO5" i="1" s="1"/>
  <c r="AO70" i="1" a="1"/>
  <c r="AO70" i="1" s="1"/>
  <c r="AO66" i="1" a="1"/>
  <c r="AO66" i="1" s="1"/>
  <c r="AO62" i="1" a="1"/>
  <c r="AO62" i="1" s="1"/>
  <c r="AO58" i="1" a="1"/>
  <c r="AO58" i="1" s="1"/>
  <c r="AO54" i="1" a="1"/>
  <c r="AO54" i="1" s="1"/>
  <c r="AO50" i="1" a="1"/>
  <c r="AO50" i="1" s="1"/>
  <c r="AO46" i="1" a="1"/>
  <c r="AO46" i="1" s="1"/>
  <c r="AO42" i="1" a="1"/>
  <c r="AO42" i="1" s="1"/>
  <c r="AO38" i="1" a="1"/>
  <c r="AO38" i="1" s="1"/>
  <c r="AO34" i="1" a="1"/>
  <c r="AO34" i="1" s="1"/>
  <c r="AO30" i="1" a="1"/>
  <c r="AO30" i="1" s="1"/>
  <c r="AO26" i="1" a="1"/>
  <c r="AO26" i="1" s="1"/>
  <c r="AO22" i="1" a="1"/>
  <c r="AO22" i="1" s="1"/>
  <c r="AO18" i="1" a="1"/>
  <c r="AO18" i="1" s="1"/>
  <c r="AO14" i="1" a="1"/>
  <c r="AO14" i="1" s="1"/>
  <c r="AO10" i="1" a="1"/>
  <c r="AO10" i="1" s="1"/>
  <c r="AO6" i="1" a="1"/>
  <c r="AO6" i="1" s="1"/>
  <c r="AO2" i="1" a="1"/>
  <c r="AO2" i="1" s="1"/>
  <c r="AO71" i="1" a="1"/>
  <c r="AO71" i="1" s="1"/>
  <c r="AO67" i="1" a="1"/>
  <c r="AO67" i="1" s="1"/>
  <c r="AO63" i="1" a="1"/>
  <c r="AO63" i="1" s="1"/>
  <c r="AO59" i="1" a="1"/>
  <c r="AO59" i="1" s="1"/>
  <c r="AO55" i="1" a="1"/>
  <c r="AO55" i="1" s="1"/>
  <c r="AO51" i="1" a="1"/>
  <c r="AO51" i="1" s="1"/>
  <c r="AO47" i="1" a="1"/>
  <c r="AO47" i="1" s="1"/>
  <c r="AO43" i="1" a="1"/>
  <c r="AO43" i="1" s="1"/>
  <c r="AO39" i="1" a="1"/>
  <c r="AO39" i="1" s="1"/>
  <c r="AO35" i="1" a="1"/>
  <c r="AO35" i="1" s="1"/>
  <c r="AO31" i="1" a="1"/>
  <c r="AO31" i="1" s="1"/>
  <c r="AO27" i="1" a="1"/>
  <c r="AO27" i="1" s="1"/>
  <c r="AO23" i="1" a="1"/>
  <c r="AO23" i="1" s="1"/>
  <c r="AO19" i="1" a="1"/>
  <c r="AO19" i="1" s="1"/>
  <c r="AO15" i="1" a="1"/>
  <c r="AO15" i="1" s="1"/>
  <c r="AO11" i="1" a="1"/>
  <c r="AO11" i="1" s="1"/>
  <c r="AO7" i="1" a="1"/>
  <c r="AO7" i="1" s="1"/>
  <c r="AO3" i="1" a="1"/>
  <c r="AO3" i="1" s="1"/>
  <c r="AO68" i="1" a="1"/>
  <c r="AO68" i="1" s="1"/>
  <c r="AO64" i="1" a="1"/>
  <c r="AO64" i="1" s="1"/>
  <c r="AO60" i="1" a="1"/>
  <c r="AO60" i="1" s="1"/>
  <c r="AO52" i="1" a="1"/>
  <c r="AO52" i="1" s="1"/>
  <c r="AO48" i="1" a="1"/>
  <c r="AO48" i="1" s="1"/>
  <c r="AO44" i="1" a="1"/>
  <c r="AO44" i="1" s="1"/>
  <c r="AO40" i="1" a="1"/>
  <c r="AO40" i="1" s="1"/>
  <c r="AO36" i="1" a="1"/>
  <c r="AO36" i="1" s="1"/>
  <c r="AO32" i="1" a="1"/>
  <c r="AO32" i="1" s="1"/>
  <c r="AO28" i="1" a="1"/>
  <c r="AO28" i="1" s="1"/>
  <c r="AO24" i="1" a="1"/>
  <c r="AO24" i="1" s="1"/>
  <c r="AO20" i="1" a="1"/>
  <c r="AO20" i="1" s="1"/>
  <c r="AO16" i="1" a="1"/>
  <c r="AO16" i="1" s="1"/>
  <c r="AO12" i="1" a="1"/>
  <c r="AO12" i="1" s="1"/>
  <c r="AO8" i="1" a="1"/>
  <c r="AO8" i="1" s="1"/>
  <c r="AO4" i="1" a="1"/>
  <c r="AO4" i="1" s="1"/>
  <c r="AO69" i="1" a="1"/>
  <c r="AO69" i="1" s="1"/>
  <c r="AO65" i="1" a="1"/>
  <c r="AO65" i="1" s="1"/>
  <c r="AO61" i="1" a="1"/>
  <c r="AO61" i="1" s="1"/>
  <c r="AO57" i="1" a="1"/>
  <c r="AO57" i="1" s="1"/>
  <c r="AO53" i="1" a="1"/>
  <c r="AO53" i="1" s="1"/>
  <c r="AO49" i="1" a="1"/>
  <c r="AO49" i="1" s="1"/>
  <c r="AO45" i="1" a="1"/>
  <c r="AO45" i="1" s="1"/>
  <c r="AO41" i="1" a="1"/>
  <c r="AO41" i="1" s="1"/>
  <c r="AO37" i="1" a="1"/>
  <c r="AO37" i="1" s="1"/>
  <c r="AO33" i="1" a="1"/>
  <c r="AO33" i="1" s="1"/>
  <c r="AO29" i="1" a="1"/>
  <c r="AO29" i="1" s="1"/>
  <c r="AO25" i="1" a="1"/>
  <c r="AO25" i="1" s="1"/>
  <c r="AO21" i="1" a="1"/>
  <c r="AO21" i="1" s="1"/>
  <c r="AO17" i="1" a="1"/>
  <c r="AO17" i="1" s="1"/>
  <c r="AO13" i="1" a="1"/>
  <c r="AO13" i="1" s="1"/>
  <c r="AO9" i="1" a="1"/>
  <c r="AO9" i="1" s="1"/>
  <c r="AH326" i="1" a="1"/>
  <c r="AH326" i="1" s="1"/>
  <c r="AI326" i="1" s="1"/>
  <c r="AH322" i="1" a="1"/>
  <c r="AH322" i="1" s="1"/>
  <c r="AI322" i="1" s="1"/>
  <c r="AH318" i="1" a="1"/>
  <c r="AH318" i="1" s="1"/>
  <c r="AI318" i="1" s="1"/>
  <c r="AH314" i="1" a="1"/>
  <c r="AH314" i="1" s="1"/>
  <c r="AI314" i="1" s="1"/>
  <c r="AH310" i="1" a="1"/>
  <c r="AH310" i="1" s="1"/>
  <c r="AI310" i="1" s="1"/>
  <c r="AH306" i="1" a="1"/>
  <c r="AH306" i="1" s="1"/>
  <c r="AI306" i="1" s="1"/>
  <c r="AH302" i="1" a="1"/>
  <c r="AH302" i="1" s="1"/>
  <c r="AI302" i="1" s="1"/>
  <c r="AH298" i="1" a="1"/>
  <c r="AH298" i="1" s="1"/>
  <c r="AI298" i="1" s="1"/>
  <c r="AH294" i="1" a="1"/>
  <c r="AH294" i="1" s="1"/>
  <c r="AI294" i="1" s="1"/>
  <c r="AH290" i="1" a="1"/>
  <c r="AH290" i="1" s="1"/>
  <c r="AI290" i="1" s="1"/>
  <c r="AH286" i="1" a="1"/>
  <c r="AH286" i="1" s="1"/>
  <c r="AI286" i="1" s="1"/>
  <c r="AH282" i="1" a="1"/>
  <c r="AH282" i="1" s="1"/>
  <c r="AI282" i="1" s="1"/>
  <c r="AH278" i="1" a="1"/>
  <c r="AH278" i="1" s="1"/>
  <c r="AI278" i="1" s="1"/>
  <c r="AH274" i="1" a="1"/>
  <c r="AH274" i="1" s="1"/>
  <c r="AI274" i="1" s="1"/>
  <c r="AH270" i="1" a="1"/>
  <c r="AH270" i="1" s="1"/>
  <c r="AI270" i="1" s="1"/>
  <c r="AH266" i="1" a="1"/>
  <c r="AH266" i="1" s="1"/>
  <c r="AI266" i="1" s="1"/>
  <c r="AH262" i="1" a="1"/>
  <c r="AH262" i="1" s="1"/>
  <c r="AI262" i="1" s="1"/>
  <c r="AH257" i="1" a="1"/>
  <c r="AH257" i="1" s="1"/>
  <c r="AI257" i="1" s="1"/>
  <c r="AH253" i="1" a="1"/>
  <c r="AH253" i="1" s="1"/>
  <c r="AI253" i="1" s="1"/>
  <c r="AH249" i="1" a="1"/>
  <c r="AH249" i="1" s="1"/>
  <c r="AI249" i="1" s="1"/>
  <c r="AH245" i="1" a="1"/>
  <c r="AH245" i="1" s="1"/>
  <c r="AI245" i="1" s="1"/>
  <c r="AH241" i="1" a="1"/>
  <c r="AH241" i="1" s="1"/>
  <c r="AI241" i="1" s="1"/>
  <c r="AH237" i="1" a="1"/>
  <c r="AH237" i="1" s="1"/>
  <c r="AI237" i="1" s="1"/>
  <c r="AH233" i="1" a="1"/>
  <c r="AH233" i="1" s="1"/>
  <c r="AI233" i="1" s="1"/>
  <c r="AH229" i="1" a="1"/>
  <c r="AH229" i="1" s="1"/>
  <c r="AI229" i="1" s="1"/>
  <c r="AH225" i="1" a="1"/>
  <c r="AH225" i="1" s="1"/>
  <c r="AI225" i="1" s="1"/>
  <c r="AH221" i="1" a="1"/>
  <c r="AH221" i="1" s="1"/>
  <c r="AI221" i="1" s="1"/>
  <c r="AH217" i="1" a="1"/>
  <c r="AH217" i="1" s="1"/>
  <c r="AI217" i="1" s="1"/>
  <c r="AH213" i="1" a="1"/>
  <c r="AH213" i="1" s="1"/>
  <c r="AI213" i="1" s="1"/>
  <c r="AH209" i="1" a="1"/>
  <c r="AH209" i="1" s="1"/>
  <c r="AI209" i="1" s="1"/>
  <c r="AH205" i="1" a="1"/>
  <c r="AH205" i="1" s="1"/>
  <c r="AI205" i="1" s="1"/>
  <c r="AH201" i="1" a="1"/>
  <c r="AH201" i="1" s="1"/>
  <c r="AI201" i="1" s="1"/>
  <c r="AH197" i="1" a="1"/>
  <c r="AH197" i="1" s="1"/>
  <c r="AI197" i="1" s="1"/>
  <c r="AH193" i="1" a="1"/>
  <c r="AH193" i="1" s="1"/>
  <c r="AI193" i="1" s="1"/>
  <c r="AH189" i="1" a="1"/>
  <c r="AH189" i="1" s="1"/>
  <c r="AI189" i="1" s="1"/>
  <c r="AH184" i="1" a="1"/>
  <c r="AH184" i="1" s="1"/>
  <c r="AI184" i="1" s="1"/>
  <c r="AH176" i="1" a="1"/>
  <c r="AH176" i="1" s="1"/>
  <c r="AI176" i="1" s="1"/>
  <c r="AH168" i="1" a="1"/>
  <c r="AH168" i="1" s="1"/>
  <c r="AI168" i="1" s="1"/>
  <c r="AH160" i="1" a="1"/>
  <c r="AH160" i="1" s="1"/>
  <c r="AI160" i="1" s="1"/>
  <c r="AH152" i="1" a="1"/>
  <c r="AH152" i="1" s="1"/>
  <c r="AI152" i="1" s="1"/>
  <c r="AH144" i="1" a="1"/>
  <c r="AH144" i="1" s="1"/>
  <c r="AI144" i="1" s="1"/>
  <c r="AH136" i="1" a="1"/>
  <c r="AH136" i="1" s="1"/>
  <c r="AI136" i="1" s="1"/>
  <c r="AH128" i="1" a="1"/>
  <c r="AH128" i="1" s="1"/>
  <c r="AI128" i="1" s="1"/>
  <c r="AH120" i="1" a="1"/>
  <c r="AH120" i="1" s="1"/>
  <c r="AI120" i="1" s="1"/>
  <c r="AH112" i="1" a="1"/>
  <c r="AH112" i="1" s="1"/>
  <c r="AI112" i="1" s="1"/>
  <c r="AH104" i="1" a="1"/>
  <c r="AH104" i="1" s="1"/>
  <c r="AI104" i="1" s="1"/>
  <c r="AH96" i="1" a="1"/>
  <c r="AH96" i="1" s="1"/>
  <c r="AI96" i="1" s="1"/>
  <c r="AH88" i="1" a="1"/>
  <c r="AH88" i="1" s="1"/>
  <c r="AI88" i="1" s="1"/>
  <c r="AH80" i="1" a="1"/>
  <c r="AH80" i="1" s="1"/>
  <c r="AI80" i="1" s="1"/>
  <c r="AH72" i="1" a="1"/>
  <c r="AH72" i="1" s="1"/>
  <c r="AI72" i="1" s="1"/>
  <c r="AH64" i="1" a="1"/>
  <c r="AH64" i="1" s="1"/>
  <c r="AI64" i="1" s="1"/>
  <c r="AH56" i="1" a="1"/>
  <c r="AH56" i="1" s="1"/>
  <c r="AI56" i="1" s="1"/>
  <c r="AH48" i="1" a="1"/>
  <c r="AH48" i="1" s="1"/>
  <c r="AI48" i="1" s="1"/>
  <c r="AH40" i="1" a="1"/>
  <c r="AH40" i="1" s="1"/>
  <c r="AI40" i="1" s="1"/>
  <c r="AH324" i="1" a="1"/>
  <c r="AH324" i="1" s="1"/>
  <c r="AI324" i="1" s="1"/>
  <c r="AH320" i="1" a="1"/>
  <c r="AH320" i="1" s="1"/>
  <c r="AI320" i="1" s="1"/>
  <c r="AH316" i="1" a="1"/>
  <c r="AH316" i="1" s="1"/>
  <c r="AI316" i="1" s="1"/>
  <c r="AH312" i="1" a="1"/>
  <c r="AH312" i="1" s="1"/>
  <c r="AI312" i="1" s="1"/>
  <c r="AH308" i="1" a="1"/>
  <c r="AH308" i="1" s="1"/>
  <c r="AI308" i="1" s="1"/>
  <c r="AH304" i="1" a="1"/>
  <c r="AH304" i="1" s="1"/>
  <c r="AI304" i="1" s="1"/>
  <c r="AH300" i="1" a="1"/>
  <c r="AH300" i="1" s="1"/>
  <c r="AI300" i="1" s="1"/>
  <c r="AH296" i="1" a="1"/>
  <c r="AH296" i="1" s="1"/>
  <c r="AI296" i="1" s="1"/>
  <c r="AH292" i="1" a="1"/>
  <c r="AH292" i="1" s="1"/>
  <c r="AI292" i="1" s="1"/>
  <c r="AH288" i="1" a="1"/>
  <c r="AH288" i="1" s="1"/>
  <c r="AI288" i="1" s="1"/>
  <c r="AH284" i="1" a="1"/>
  <c r="AH284" i="1" s="1"/>
  <c r="AI284" i="1" s="1"/>
  <c r="AH280" i="1" a="1"/>
  <c r="AH280" i="1" s="1"/>
  <c r="AI280" i="1" s="1"/>
  <c r="AH276" i="1" a="1"/>
  <c r="AH276" i="1" s="1"/>
  <c r="AI276" i="1" s="1"/>
  <c r="AH272" i="1" a="1"/>
  <c r="AH272" i="1" s="1"/>
  <c r="AI272" i="1" s="1"/>
  <c r="AH268" i="1" a="1"/>
  <c r="AH268" i="1" s="1"/>
  <c r="AI268" i="1" s="1"/>
  <c r="AH264" i="1" a="1"/>
  <c r="AH264" i="1" s="1"/>
  <c r="AI264" i="1" s="1"/>
  <c r="AH260" i="1" a="1"/>
  <c r="AH260" i="1" s="1"/>
  <c r="AI260" i="1" s="1"/>
  <c r="AH255" i="1" a="1"/>
  <c r="AH255" i="1" s="1"/>
  <c r="AI255" i="1" s="1"/>
  <c r="AH251" i="1" a="1"/>
  <c r="AH251" i="1" s="1"/>
  <c r="AI251" i="1" s="1"/>
  <c r="AH247" i="1" a="1"/>
  <c r="AH247" i="1" s="1"/>
  <c r="AI247" i="1" s="1"/>
  <c r="AH243" i="1" a="1"/>
  <c r="AH243" i="1" s="1"/>
  <c r="AI243" i="1" s="1"/>
  <c r="AH239" i="1" a="1"/>
  <c r="AH239" i="1" s="1"/>
  <c r="AI239" i="1" s="1"/>
  <c r="AH235" i="1" a="1"/>
  <c r="AH235" i="1" s="1"/>
  <c r="AI235" i="1" s="1"/>
  <c r="AH231" i="1" a="1"/>
  <c r="AH231" i="1" s="1"/>
  <c r="AI231" i="1" s="1"/>
  <c r="AH227" i="1" a="1"/>
  <c r="AH227" i="1" s="1"/>
  <c r="AI227" i="1" s="1"/>
  <c r="AH223" i="1" a="1"/>
  <c r="AH223" i="1" s="1"/>
  <c r="AI223" i="1" s="1"/>
  <c r="AH219" i="1" a="1"/>
  <c r="AH219" i="1" s="1"/>
  <c r="AI219" i="1" s="1"/>
  <c r="AH215" i="1" a="1"/>
  <c r="AH215" i="1" s="1"/>
  <c r="AI215" i="1" s="1"/>
  <c r="AH211" i="1" a="1"/>
  <c r="AH211" i="1" s="1"/>
  <c r="AI211" i="1" s="1"/>
  <c r="AH207" i="1" a="1"/>
  <c r="AH207" i="1" s="1"/>
  <c r="AI207" i="1" s="1"/>
  <c r="AH203" i="1" a="1"/>
  <c r="AH203" i="1" s="1"/>
  <c r="AI203" i="1" s="1"/>
  <c r="AH199" i="1" a="1"/>
  <c r="AH199" i="1" s="1"/>
  <c r="AI199" i="1" s="1"/>
  <c r="AH195" i="1" a="1"/>
  <c r="AH195" i="1" s="1"/>
  <c r="AI195" i="1" s="1"/>
  <c r="AH191" i="1" a="1"/>
  <c r="AH191" i="1" s="1"/>
  <c r="AI191" i="1" s="1"/>
  <c r="AH187" i="1" a="1"/>
  <c r="AH187" i="1" s="1"/>
  <c r="AI187" i="1" s="1"/>
  <c r="AH180" i="1" a="1"/>
  <c r="AH180" i="1" s="1"/>
  <c r="AI180" i="1" s="1"/>
  <c r="AH172" i="1" a="1"/>
  <c r="AH172" i="1" s="1"/>
  <c r="AI172" i="1" s="1"/>
  <c r="AH164" i="1" a="1"/>
  <c r="AH164" i="1" s="1"/>
  <c r="AI164" i="1" s="1"/>
  <c r="AH156" i="1" a="1"/>
  <c r="AH156" i="1" s="1"/>
  <c r="AI156" i="1" s="1"/>
  <c r="AH148" i="1" a="1"/>
  <c r="AH148" i="1" s="1"/>
  <c r="AI148" i="1" s="1"/>
  <c r="AH140" i="1" a="1"/>
  <c r="AH140" i="1" s="1"/>
  <c r="AI140" i="1" s="1"/>
  <c r="AH132" i="1" a="1"/>
  <c r="AH132" i="1" s="1"/>
  <c r="AI132" i="1" s="1"/>
  <c r="AH124" i="1" a="1"/>
  <c r="AH124" i="1" s="1"/>
  <c r="AI124" i="1" s="1"/>
  <c r="AH116" i="1" a="1"/>
  <c r="AH116" i="1" s="1"/>
  <c r="AI116" i="1" s="1"/>
  <c r="AH108" i="1" a="1"/>
  <c r="AH108" i="1" s="1"/>
  <c r="AI108" i="1" s="1"/>
  <c r="AH100" i="1" a="1"/>
  <c r="AH100" i="1" s="1"/>
  <c r="AI100" i="1" s="1"/>
  <c r="AH92" i="1" a="1"/>
  <c r="AH92" i="1" s="1"/>
  <c r="AI92" i="1" s="1"/>
  <c r="AH84" i="1" a="1"/>
  <c r="AH84" i="1" s="1"/>
  <c r="AI84" i="1" s="1"/>
  <c r="AH76" i="1" a="1"/>
  <c r="AH76" i="1" s="1"/>
  <c r="AI76" i="1" s="1"/>
  <c r="AH68" i="1" a="1"/>
  <c r="AH68" i="1" s="1"/>
  <c r="AI68" i="1" s="1"/>
  <c r="AH60" i="1" a="1"/>
  <c r="AH60" i="1" s="1"/>
  <c r="AI60" i="1" s="1"/>
  <c r="AH52" i="1" a="1"/>
  <c r="AH52" i="1" s="1"/>
  <c r="AI52" i="1" s="1"/>
  <c r="AH44" i="1" a="1"/>
  <c r="AH44" i="1" s="1"/>
  <c r="AI44" i="1" s="1"/>
  <c r="AH323" i="1" a="1"/>
  <c r="AH323" i="1" s="1"/>
  <c r="AI323" i="1" s="1"/>
  <c r="AH319" i="1" a="1"/>
  <c r="AH319" i="1" s="1"/>
  <c r="AI319" i="1" s="1"/>
  <c r="AH315" i="1" a="1"/>
  <c r="AH315" i="1" s="1"/>
  <c r="AI315" i="1" s="1"/>
  <c r="AH311" i="1" a="1"/>
  <c r="AH311" i="1" s="1"/>
  <c r="AI311" i="1" s="1"/>
  <c r="AH307" i="1" a="1"/>
  <c r="AH307" i="1" s="1"/>
  <c r="AI307" i="1" s="1"/>
  <c r="AH303" i="1" a="1"/>
  <c r="AH303" i="1" s="1"/>
  <c r="AI303" i="1" s="1"/>
  <c r="AH299" i="1" a="1"/>
  <c r="AH299" i="1" s="1"/>
  <c r="AI299" i="1" s="1"/>
  <c r="AH295" i="1" a="1"/>
  <c r="AH295" i="1" s="1"/>
  <c r="AI295" i="1" s="1"/>
  <c r="AH291" i="1" a="1"/>
  <c r="AH291" i="1" s="1"/>
  <c r="AI291" i="1" s="1"/>
  <c r="AH287" i="1" a="1"/>
  <c r="AH287" i="1" s="1"/>
  <c r="AI287" i="1" s="1"/>
  <c r="AH283" i="1" a="1"/>
  <c r="AH283" i="1" s="1"/>
  <c r="AI283" i="1" s="1"/>
  <c r="AH279" i="1" a="1"/>
  <c r="AH279" i="1" s="1"/>
  <c r="AI279" i="1" s="1"/>
  <c r="AH275" i="1" a="1"/>
  <c r="AH275" i="1" s="1"/>
  <c r="AI275" i="1" s="1"/>
  <c r="AH271" i="1" a="1"/>
  <c r="AH271" i="1" s="1"/>
  <c r="AI271" i="1" s="1"/>
  <c r="AH267" i="1" a="1"/>
  <c r="AH267" i="1" s="1"/>
  <c r="AI267" i="1" s="1"/>
  <c r="AH263" i="1" a="1"/>
  <c r="AH263" i="1" s="1"/>
  <c r="AI263" i="1" s="1"/>
  <c r="AH259" i="1" a="1"/>
  <c r="AH259" i="1" s="1"/>
  <c r="AI259" i="1" s="1"/>
  <c r="AH256" i="1" a="1"/>
  <c r="AH256" i="1" s="1"/>
  <c r="AI256" i="1" s="1"/>
  <c r="AH252" i="1" a="1"/>
  <c r="AH252" i="1" s="1"/>
  <c r="AI252" i="1" s="1"/>
  <c r="AH248" i="1" a="1"/>
  <c r="AH248" i="1" s="1"/>
  <c r="AI248" i="1" s="1"/>
  <c r="AH244" i="1" a="1"/>
  <c r="AH244" i="1" s="1"/>
  <c r="AI244" i="1" s="1"/>
  <c r="AH240" i="1" a="1"/>
  <c r="AH240" i="1" s="1"/>
  <c r="AI240" i="1" s="1"/>
  <c r="AH236" i="1" a="1"/>
  <c r="AH236" i="1" s="1"/>
  <c r="AI236" i="1" s="1"/>
  <c r="AH232" i="1" a="1"/>
  <c r="AH232" i="1" s="1"/>
  <c r="AI232" i="1" s="1"/>
  <c r="AH228" i="1" a="1"/>
  <c r="AH228" i="1" s="1"/>
  <c r="AI228" i="1" s="1"/>
  <c r="AH224" i="1" a="1"/>
  <c r="AH224" i="1" s="1"/>
  <c r="AI224" i="1" s="1"/>
  <c r="AH220" i="1" a="1"/>
  <c r="AH220" i="1" s="1"/>
  <c r="AI220" i="1" s="1"/>
  <c r="AH216" i="1" a="1"/>
  <c r="AH216" i="1" s="1"/>
  <c r="AI216" i="1" s="1"/>
  <c r="AH212" i="1" a="1"/>
  <c r="AH212" i="1" s="1"/>
  <c r="AI212" i="1" s="1"/>
  <c r="AH208" i="1" a="1"/>
  <c r="AH208" i="1" s="1"/>
  <c r="AI208" i="1" s="1"/>
  <c r="AH204" i="1" a="1"/>
  <c r="AH204" i="1" s="1"/>
  <c r="AI204" i="1" s="1"/>
  <c r="AH200" i="1" a="1"/>
  <c r="AH200" i="1" s="1"/>
  <c r="AI200" i="1" s="1"/>
  <c r="AH196" i="1" a="1"/>
  <c r="AH196" i="1" s="1"/>
  <c r="AI196" i="1" s="1"/>
  <c r="AH192" i="1" a="1"/>
  <c r="AH192" i="1" s="1"/>
  <c r="AI192" i="1" s="1"/>
  <c r="AH188" i="1" a="1"/>
  <c r="AH188" i="1" s="1"/>
  <c r="AI188" i="1" s="1"/>
  <c r="AH182" i="1" a="1"/>
  <c r="AH182" i="1" s="1"/>
  <c r="AI182" i="1" s="1"/>
  <c r="AH174" i="1" a="1"/>
  <c r="AH174" i="1" s="1"/>
  <c r="AI174" i="1" s="1"/>
  <c r="AH166" i="1" a="1"/>
  <c r="AH166" i="1" s="1"/>
  <c r="AI166" i="1" s="1"/>
  <c r="AH158" i="1" a="1"/>
  <c r="AH158" i="1" s="1"/>
  <c r="AI158" i="1" s="1"/>
  <c r="AH150" i="1" a="1"/>
  <c r="AH150" i="1" s="1"/>
  <c r="AI150" i="1" s="1"/>
  <c r="AH142" i="1" a="1"/>
  <c r="AH142" i="1" s="1"/>
  <c r="AI142" i="1" s="1"/>
  <c r="AH134" i="1" a="1"/>
  <c r="AH134" i="1" s="1"/>
  <c r="AI134" i="1" s="1"/>
  <c r="AH126" i="1" a="1"/>
  <c r="AH126" i="1" s="1"/>
  <c r="AI126" i="1" s="1"/>
  <c r="AH118" i="1" a="1"/>
  <c r="AH118" i="1" s="1"/>
  <c r="AI118" i="1" s="1"/>
  <c r="AH110" i="1" a="1"/>
  <c r="AH110" i="1" s="1"/>
  <c r="AI110" i="1" s="1"/>
  <c r="AH102" i="1" a="1"/>
  <c r="AH102" i="1" s="1"/>
  <c r="AI102" i="1" s="1"/>
  <c r="AH94" i="1" a="1"/>
  <c r="AH94" i="1" s="1"/>
  <c r="AI94" i="1" s="1"/>
  <c r="AH86" i="1" a="1"/>
  <c r="AH86" i="1" s="1"/>
  <c r="AI86" i="1" s="1"/>
  <c r="AH78" i="1" a="1"/>
  <c r="AH78" i="1" s="1"/>
  <c r="AI78" i="1" s="1"/>
  <c r="AH70" i="1" a="1"/>
  <c r="AH70" i="1" s="1"/>
  <c r="AI70" i="1" s="1"/>
  <c r="AH62" i="1" a="1"/>
  <c r="AH62" i="1" s="1"/>
  <c r="AI62" i="1" s="1"/>
  <c r="AH54" i="1" a="1"/>
  <c r="AH54" i="1" s="1"/>
  <c r="AI54" i="1" s="1"/>
  <c r="AH46" i="1" a="1"/>
  <c r="AH46" i="1" s="1"/>
  <c r="AI46" i="1" s="1"/>
  <c r="AH185" i="1" a="1"/>
  <c r="AH185" i="1" s="1"/>
  <c r="AI185" i="1" s="1"/>
  <c r="AH181" i="1" a="1"/>
  <c r="AH181" i="1" s="1"/>
  <c r="AI181" i="1" s="1"/>
  <c r="AH177" i="1" a="1"/>
  <c r="AH177" i="1" s="1"/>
  <c r="AI177" i="1" s="1"/>
  <c r="AH173" i="1" a="1"/>
  <c r="AH173" i="1" s="1"/>
  <c r="AI173" i="1" s="1"/>
  <c r="AH169" i="1" a="1"/>
  <c r="AH169" i="1" s="1"/>
  <c r="AI169" i="1" s="1"/>
  <c r="AH165" i="1" a="1"/>
  <c r="AH165" i="1" s="1"/>
  <c r="AI165" i="1" s="1"/>
  <c r="AH161" i="1" a="1"/>
  <c r="AH161" i="1" s="1"/>
  <c r="AI161" i="1" s="1"/>
  <c r="AH157" i="1" a="1"/>
  <c r="AH157" i="1" s="1"/>
  <c r="AI157" i="1" s="1"/>
  <c r="AH153" i="1" a="1"/>
  <c r="AH153" i="1" s="1"/>
  <c r="AI153" i="1" s="1"/>
  <c r="AH149" i="1" a="1"/>
  <c r="AH149" i="1" s="1"/>
  <c r="AI149" i="1" s="1"/>
  <c r="AH145" i="1" a="1"/>
  <c r="AH145" i="1" s="1"/>
  <c r="AI145" i="1" s="1"/>
  <c r="AH141" i="1" a="1"/>
  <c r="AH141" i="1" s="1"/>
  <c r="AI141" i="1" s="1"/>
  <c r="AH137" i="1" a="1"/>
  <c r="AH137" i="1" s="1"/>
  <c r="AI137" i="1" s="1"/>
  <c r="AH133" i="1" a="1"/>
  <c r="AH133" i="1" s="1"/>
  <c r="AI133" i="1" s="1"/>
  <c r="AH129" i="1" a="1"/>
  <c r="AH129" i="1" s="1"/>
  <c r="AI129" i="1" s="1"/>
  <c r="AH125" i="1" a="1"/>
  <c r="AH125" i="1" s="1"/>
  <c r="AI125" i="1" s="1"/>
  <c r="AH121" i="1" a="1"/>
  <c r="AH121" i="1" s="1"/>
  <c r="AI121" i="1" s="1"/>
  <c r="AH117" i="1" a="1"/>
  <c r="AH117" i="1" s="1"/>
  <c r="AI117" i="1" s="1"/>
  <c r="AH113" i="1" a="1"/>
  <c r="AH113" i="1" s="1"/>
  <c r="AI113" i="1" s="1"/>
  <c r="AH109" i="1" a="1"/>
  <c r="AH109" i="1" s="1"/>
  <c r="AI109" i="1" s="1"/>
  <c r="AH105" i="1" a="1"/>
  <c r="AH105" i="1" s="1"/>
  <c r="AI105" i="1" s="1"/>
  <c r="AH101" i="1" a="1"/>
  <c r="AH101" i="1" s="1"/>
  <c r="AI101" i="1" s="1"/>
  <c r="AH97" i="1" a="1"/>
  <c r="AH97" i="1" s="1"/>
  <c r="AI97" i="1" s="1"/>
  <c r="AH93" i="1" a="1"/>
  <c r="AH93" i="1" s="1"/>
  <c r="AI93" i="1" s="1"/>
  <c r="AH89" i="1" a="1"/>
  <c r="AH89" i="1" s="1"/>
  <c r="AI89" i="1" s="1"/>
  <c r="AH85" i="1" a="1"/>
  <c r="AH85" i="1" s="1"/>
  <c r="AI85" i="1" s="1"/>
  <c r="AH81" i="1" a="1"/>
  <c r="AH81" i="1" s="1"/>
  <c r="AI81" i="1" s="1"/>
  <c r="AH77" i="1" a="1"/>
  <c r="AH77" i="1" s="1"/>
  <c r="AI77" i="1" s="1"/>
  <c r="AH73" i="1" a="1"/>
  <c r="AH73" i="1" s="1"/>
  <c r="AI73" i="1" s="1"/>
  <c r="AH69" i="1" a="1"/>
  <c r="AH69" i="1" s="1"/>
  <c r="AI69" i="1" s="1"/>
  <c r="AH65" i="1" a="1"/>
  <c r="AH65" i="1" s="1"/>
  <c r="AI65" i="1" s="1"/>
  <c r="AH61" i="1" a="1"/>
  <c r="AH61" i="1" s="1"/>
  <c r="AI61" i="1" s="1"/>
  <c r="AH57" i="1" a="1"/>
  <c r="AH57" i="1" s="1"/>
  <c r="AI57" i="1" s="1"/>
  <c r="AH53" i="1" a="1"/>
  <c r="AH53" i="1" s="1"/>
  <c r="AI53" i="1" s="1"/>
  <c r="AH49" i="1" a="1"/>
  <c r="AH49" i="1" s="1"/>
  <c r="AI49" i="1" s="1"/>
  <c r="AH45" i="1" a="1"/>
  <c r="AH45" i="1" s="1"/>
  <c r="AI45" i="1" s="1"/>
  <c r="AH41" i="1" a="1"/>
  <c r="AH41" i="1" s="1"/>
  <c r="AI41" i="1" s="1"/>
  <c r="AH37" i="1" a="1"/>
  <c r="AH37" i="1" s="1"/>
  <c r="AI37" i="1" s="1"/>
  <c r="AH33" i="1" a="1"/>
  <c r="AH33" i="1" s="1"/>
  <c r="AI33" i="1" s="1"/>
  <c r="AH29" i="1" a="1"/>
  <c r="AH29" i="1" s="1"/>
  <c r="AI29" i="1" s="1"/>
  <c r="AH25" i="1" a="1"/>
  <c r="AH25" i="1" s="1"/>
  <c r="AI25" i="1" s="1"/>
  <c r="AH21" i="1" a="1"/>
  <c r="AH21" i="1" s="1"/>
  <c r="AI21" i="1" s="1"/>
  <c r="AH17" i="1" a="1"/>
  <c r="AH17" i="1" s="1"/>
  <c r="AI17" i="1" s="1"/>
  <c r="AH13" i="1" a="1"/>
  <c r="AH13" i="1" s="1"/>
  <c r="AI13" i="1" s="1"/>
  <c r="AH38" i="1" a="1"/>
  <c r="AH38" i="1" s="1"/>
  <c r="AI38" i="1" s="1"/>
  <c r="AH34" i="1" a="1"/>
  <c r="AH34" i="1" s="1"/>
  <c r="AI34" i="1" s="1"/>
  <c r="AH30" i="1" a="1"/>
  <c r="AH30" i="1" s="1"/>
  <c r="AI30" i="1" s="1"/>
  <c r="AH26" i="1" a="1"/>
  <c r="AH26" i="1" s="1"/>
  <c r="AI26" i="1" s="1"/>
  <c r="AH22" i="1" a="1"/>
  <c r="AH22" i="1" s="1"/>
  <c r="AI22" i="1" s="1"/>
  <c r="AH18" i="1" a="1"/>
  <c r="AH18" i="1" s="1"/>
  <c r="AI18" i="1" s="1"/>
  <c r="AH14" i="1" a="1"/>
  <c r="AH14" i="1" s="1"/>
  <c r="AI14" i="1" s="1"/>
  <c r="AH10" i="1" a="1"/>
  <c r="AH10" i="1" s="1"/>
  <c r="AI10" i="1" s="1"/>
  <c r="AH6" i="1" a="1"/>
  <c r="AH6" i="1" s="1"/>
  <c r="AI6" i="1" s="1"/>
  <c r="AH2" i="1" a="1"/>
  <c r="AH2" i="1" s="1"/>
  <c r="AI2" i="1" s="1"/>
  <c r="AH325" i="1" a="1"/>
  <c r="AH325" i="1" s="1"/>
  <c r="AI325" i="1" s="1"/>
  <c r="AH321" i="1" a="1"/>
  <c r="AH321" i="1" s="1"/>
  <c r="AI321" i="1" s="1"/>
  <c r="AH317" i="1" a="1"/>
  <c r="AH317" i="1" s="1"/>
  <c r="AI317" i="1" s="1"/>
  <c r="AH313" i="1" a="1"/>
  <c r="AH313" i="1" s="1"/>
  <c r="AI313" i="1" s="1"/>
  <c r="AH309" i="1" a="1"/>
  <c r="AH309" i="1" s="1"/>
  <c r="AI309" i="1" s="1"/>
  <c r="AH305" i="1" a="1"/>
  <c r="AH305" i="1" s="1"/>
  <c r="AI305" i="1" s="1"/>
  <c r="AH301" i="1" a="1"/>
  <c r="AH301" i="1" s="1"/>
  <c r="AI301" i="1" s="1"/>
  <c r="AH297" i="1" a="1"/>
  <c r="AH297" i="1" s="1"/>
  <c r="AI297" i="1" s="1"/>
  <c r="AH293" i="1" a="1"/>
  <c r="AH293" i="1" s="1"/>
  <c r="AI293" i="1" s="1"/>
  <c r="AH289" i="1" a="1"/>
  <c r="AH289" i="1" s="1"/>
  <c r="AI289" i="1" s="1"/>
  <c r="AH285" i="1" a="1"/>
  <c r="AH285" i="1" s="1"/>
  <c r="AI285" i="1" s="1"/>
  <c r="AH281" i="1" a="1"/>
  <c r="AH281" i="1" s="1"/>
  <c r="AI281" i="1" s="1"/>
  <c r="AH277" i="1" a="1"/>
  <c r="AH277" i="1" s="1"/>
  <c r="AI277" i="1" s="1"/>
  <c r="AH273" i="1" a="1"/>
  <c r="AH273" i="1" s="1"/>
  <c r="AI273" i="1" s="1"/>
  <c r="AH269" i="1" a="1"/>
  <c r="AH269" i="1" s="1"/>
  <c r="AI269" i="1" s="1"/>
  <c r="AH265" i="1" a="1"/>
  <c r="AH265" i="1" s="1"/>
  <c r="AI265" i="1" s="1"/>
  <c r="AH261" i="1" a="1"/>
  <c r="AH261" i="1" s="1"/>
  <c r="AI261" i="1" s="1"/>
  <c r="AH258" i="1" a="1"/>
  <c r="AH258" i="1" s="1"/>
  <c r="AI258" i="1" s="1"/>
  <c r="AH254" i="1" a="1"/>
  <c r="AH254" i="1" s="1"/>
  <c r="AI254" i="1" s="1"/>
  <c r="AH250" i="1" a="1"/>
  <c r="AH250" i="1" s="1"/>
  <c r="AI250" i="1" s="1"/>
  <c r="AH246" i="1" a="1"/>
  <c r="AH246" i="1" s="1"/>
  <c r="AI246" i="1" s="1"/>
  <c r="AH242" i="1" a="1"/>
  <c r="AH242" i="1" s="1"/>
  <c r="AI242" i="1" s="1"/>
  <c r="AH238" i="1" a="1"/>
  <c r="AH238" i="1" s="1"/>
  <c r="AI238" i="1" s="1"/>
  <c r="AH234" i="1" a="1"/>
  <c r="AH234" i="1" s="1"/>
  <c r="AI234" i="1" s="1"/>
  <c r="AH230" i="1" a="1"/>
  <c r="AH230" i="1" s="1"/>
  <c r="AI230" i="1" s="1"/>
  <c r="AH226" i="1" a="1"/>
  <c r="AH226" i="1" s="1"/>
  <c r="AI226" i="1" s="1"/>
  <c r="AH222" i="1" a="1"/>
  <c r="AH222" i="1" s="1"/>
  <c r="AI222" i="1" s="1"/>
  <c r="AH218" i="1" a="1"/>
  <c r="AH218" i="1" s="1"/>
  <c r="AI218" i="1" s="1"/>
  <c r="AH214" i="1" a="1"/>
  <c r="AH214" i="1" s="1"/>
  <c r="AI214" i="1" s="1"/>
  <c r="AH210" i="1" a="1"/>
  <c r="AH210" i="1" s="1"/>
  <c r="AI210" i="1" s="1"/>
  <c r="AH206" i="1" a="1"/>
  <c r="AH206" i="1" s="1"/>
  <c r="AI206" i="1" s="1"/>
  <c r="AH202" i="1" a="1"/>
  <c r="AH202" i="1" s="1"/>
  <c r="AI202" i="1" s="1"/>
  <c r="AH198" i="1" a="1"/>
  <c r="AH198" i="1" s="1"/>
  <c r="AI198" i="1" s="1"/>
  <c r="AH194" i="1" a="1"/>
  <c r="AH194" i="1" s="1"/>
  <c r="AI194" i="1" s="1"/>
  <c r="AH190" i="1" a="1"/>
  <c r="AH190" i="1" s="1"/>
  <c r="AI190" i="1" s="1"/>
  <c r="AH186" i="1" a="1"/>
  <c r="AH186" i="1" s="1"/>
  <c r="AI186" i="1" s="1"/>
  <c r="AH178" i="1" a="1"/>
  <c r="AH178" i="1" s="1"/>
  <c r="AI178" i="1" s="1"/>
  <c r="AH170" i="1" a="1"/>
  <c r="AH170" i="1" s="1"/>
  <c r="AI170" i="1" s="1"/>
  <c r="AH162" i="1" a="1"/>
  <c r="AH162" i="1" s="1"/>
  <c r="AI162" i="1" s="1"/>
  <c r="AH154" i="1" a="1"/>
  <c r="AH154" i="1" s="1"/>
  <c r="AI154" i="1" s="1"/>
  <c r="AH146" i="1" a="1"/>
  <c r="AH146" i="1" s="1"/>
  <c r="AI146" i="1" s="1"/>
  <c r="AH138" i="1" a="1"/>
  <c r="AH138" i="1" s="1"/>
  <c r="AI138" i="1" s="1"/>
  <c r="AH130" i="1" a="1"/>
  <c r="AH130" i="1" s="1"/>
  <c r="AI130" i="1" s="1"/>
  <c r="AH122" i="1" a="1"/>
  <c r="AH122" i="1" s="1"/>
  <c r="AI122" i="1" s="1"/>
  <c r="AH114" i="1" a="1"/>
  <c r="AH114" i="1" s="1"/>
  <c r="AI114" i="1" s="1"/>
  <c r="AH106" i="1" a="1"/>
  <c r="AH106" i="1" s="1"/>
  <c r="AI106" i="1" s="1"/>
  <c r="AH98" i="1" a="1"/>
  <c r="AH98" i="1" s="1"/>
  <c r="AI98" i="1" s="1"/>
  <c r="AH90" i="1" a="1"/>
  <c r="AH90" i="1" s="1"/>
  <c r="AI90" i="1" s="1"/>
  <c r="AH82" i="1" a="1"/>
  <c r="AH82" i="1" s="1"/>
  <c r="AI82" i="1" s="1"/>
  <c r="AH74" i="1" a="1"/>
  <c r="AH74" i="1" s="1"/>
  <c r="AI74" i="1" s="1"/>
  <c r="AH66" i="1" a="1"/>
  <c r="AH66" i="1" s="1"/>
  <c r="AI66" i="1" s="1"/>
  <c r="AH58" i="1" a="1"/>
  <c r="AH58" i="1" s="1"/>
  <c r="AI58" i="1" s="1"/>
  <c r="AH50" i="1" a="1"/>
  <c r="AH50" i="1" s="1"/>
  <c r="AI50" i="1" s="1"/>
  <c r="AH42" i="1" a="1"/>
  <c r="AH42" i="1" s="1"/>
  <c r="AI42" i="1" s="1"/>
  <c r="AH183" i="1" a="1"/>
  <c r="AH183" i="1" s="1"/>
  <c r="AI183" i="1" s="1"/>
  <c r="AH179" i="1" a="1"/>
  <c r="AH179" i="1" s="1"/>
  <c r="AI179" i="1" s="1"/>
  <c r="AH175" i="1" a="1"/>
  <c r="AH175" i="1" s="1"/>
  <c r="AI175" i="1" s="1"/>
  <c r="AH171" i="1" a="1"/>
  <c r="AH171" i="1" s="1"/>
  <c r="AI171" i="1" s="1"/>
  <c r="AH167" i="1" a="1"/>
  <c r="AH167" i="1" s="1"/>
  <c r="AI167" i="1" s="1"/>
  <c r="AH163" i="1" a="1"/>
  <c r="AH163" i="1" s="1"/>
  <c r="AI163" i="1" s="1"/>
  <c r="AH159" i="1" a="1"/>
  <c r="AH159" i="1" s="1"/>
  <c r="AI159" i="1" s="1"/>
  <c r="AH155" i="1" a="1"/>
  <c r="AH155" i="1" s="1"/>
  <c r="AI155" i="1" s="1"/>
  <c r="AH151" i="1" a="1"/>
  <c r="AH151" i="1" s="1"/>
  <c r="AI151" i="1" s="1"/>
  <c r="AH147" i="1" a="1"/>
  <c r="AH147" i="1" s="1"/>
  <c r="AI147" i="1" s="1"/>
  <c r="AH143" i="1" a="1"/>
  <c r="AH143" i="1" s="1"/>
  <c r="AI143" i="1" s="1"/>
  <c r="AH139" i="1" a="1"/>
  <c r="AH139" i="1" s="1"/>
  <c r="AI139" i="1" s="1"/>
  <c r="AH135" i="1" a="1"/>
  <c r="AH135" i="1" s="1"/>
  <c r="AI135" i="1" s="1"/>
  <c r="AH131" i="1" a="1"/>
  <c r="AH131" i="1" s="1"/>
  <c r="AI131" i="1" s="1"/>
  <c r="AH127" i="1" a="1"/>
  <c r="AH127" i="1" s="1"/>
  <c r="AI127" i="1" s="1"/>
  <c r="AH123" i="1" a="1"/>
  <c r="AH123" i="1" s="1"/>
  <c r="AI123" i="1" s="1"/>
  <c r="AH119" i="1" a="1"/>
  <c r="AH119" i="1" s="1"/>
  <c r="AI119" i="1" s="1"/>
  <c r="AH115" i="1" a="1"/>
  <c r="AH115" i="1" s="1"/>
  <c r="AI115" i="1" s="1"/>
  <c r="AH111" i="1" a="1"/>
  <c r="AH111" i="1" s="1"/>
  <c r="AI111" i="1" s="1"/>
  <c r="AH107" i="1" a="1"/>
  <c r="AH107" i="1" s="1"/>
  <c r="AI107" i="1" s="1"/>
  <c r="AH103" i="1" a="1"/>
  <c r="AH103" i="1" s="1"/>
  <c r="AI103" i="1" s="1"/>
  <c r="AH99" i="1" a="1"/>
  <c r="AH99" i="1" s="1"/>
  <c r="AI99" i="1" s="1"/>
  <c r="AH95" i="1" a="1"/>
  <c r="AH95" i="1" s="1"/>
  <c r="AI95" i="1" s="1"/>
  <c r="AH91" i="1" a="1"/>
  <c r="AH91" i="1" s="1"/>
  <c r="AI91" i="1" s="1"/>
  <c r="AH87" i="1" a="1"/>
  <c r="AH87" i="1" s="1"/>
  <c r="AI87" i="1" s="1"/>
  <c r="AH83" i="1" a="1"/>
  <c r="AH83" i="1" s="1"/>
  <c r="AI83" i="1" s="1"/>
  <c r="AH79" i="1" a="1"/>
  <c r="AH79" i="1" s="1"/>
  <c r="AI79" i="1" s="1"/>
  <c r="AH75" i="1" a="1"/>
  <c r="AH75" i="1" s="1"/>
  <c r="AI75" i="1" s="1"/>
  <c r="AH71" i="1" a="1"/>
  <c r="AH71" i="1" s="1"/>
  <c r="AI71" i="1" s="1"/>
  <c r="AH67" i="1" a="1"/>
  <c r="AH67" i="1" s="1"/>
  <c r="AI67" i="1" s="1"/>
  <c r="AH63" i="1" a="1"/>
  <c r="AH63" i="1" s="1"/>
  <c r="AI63" i="1" s="1"/>
  <c r="AH59" i="1" a="1"/>
  <c r="AH59" i="1" s="1"/>
  <c r="AI59" i="1" s="1"/>
  <c r="AH55" i="1" a="1"/>
  <c r="AH55" i="1" s="1"/>
  <c r="AI55" i="1" s="1"/>
  <c r="AH51" i="1" a="1"/>
  <c r="AH51" i="1" s="1"/>
  <c r="AI51" i="1" s="1"/>
  <c r="AH47" i="1" a="1"/>
  <c r="AH47" i="1" s="1"/>
  <c r="AI47" i="1" s="1"/>
  <c r="AH43" i="1" a="1"/>
  <c r="AH43" i="1" s="1"/>
  <c r="AI43" i="1" s="1"/>
  <c r="AH39" i="1" a="1"/>
  <c r="AH39" i="1" s="1"/>
  <c r="AI39" i="1" s="1"/>
  <c r="AH35" i="1" a="1"/>
  <c r="AH35" i="1" s="1"/>
  <c r="AI35" i="1" s="1"/>
  <c r="AH31" i="1" a="1"/>
  <c r="AH31" i="1" s="1"/>
  <c r="AI31" i="1" s="1"/>
  <c r="AH27" i="1" a="1"/>
  <c r="AH27" i="1" s="1"/>
  <c r="AI27" i="1" s="1"/>
  <c r="AH23" i="1" a="1"/>
  <c r="AH23" i="1" s="1"/>
  <c r="AI23" i="1" s="1"/>
  <c r="AH19" i="1" a="1"/>
  <c r="AH19" i="1" s="1"/>
  <c r="AI19" i="1" s="1"/>
  <c r="AH15" i="1" a="1"/>
  <c r="AH15" i="1" s="1"/>
  <c r="AI15" i="1" s="1"/>
  <c r="AH11" i="1" a="1"/>
  <c r="AH11" i="1" s="1"/>
  <c r="AI11" i="1" s="1"/>
  <c r="AH7" i="1" a="1"/>
  <c r="AH7" i="1" s="1"/>
  <c r="AI7" i="1" s="1"/>
  <c r="AH3" i="1" a="1"/>
  <c r="AH3" i="1" s="1"/>
  <c r="AI3" i="1" s="1"/>
  <c r="AH36" i="1" a="1"/>
  <c r="AH36" i="1" s="1"/>
  <c r="AI36" i="1" s="1"/>
  <c r="AH32" i="1" a="1"/>
  <c r="AH32" i="1" s="1"/>
  <c r="AI32" i="1" s="1"/>
  <c r="AH28" i="1" a="1"/>
  <c r="AH28" i="1" s="1"/>
  <c r="AI28" i="1" s="1"/>
  <c r="AH24" i="1" a="1"/>
  <c r="AH24" i="1" s="1"/>
  <c r="AI24" i="1" s="1"/>
  <c r="AH20" i="1" a="1"/>
  <c r="AH20" i="1" s="1"/>
  <c r="AI20" i="1" s="1"/>
  <c r="AH16" i="1" a="1"/>
  <c r="AH16" i="1" s="1"/>
  <c r="AI16" i="1" s="1"/>
  <c r="AH12" i="1" a="1"/>
  <c r="AH12" i="1" s="1"/>
  <c r="AI12" i="1" s="1"/>
  <c r="AH8" i="1" a="1"/>
  <c r="AH8" i="1" s="1"/>
  <c r="AI8" i="1" s="1"/>
  <c r="AH4" i="1" a="1"/>
  <c r="AH4" i="1" s="1"/>
  <c r="AI4" i="1" s="1"/>
  <c r="AH9" i="1" a="1"/>
  <c r="AH9" i="1" s="1"/>
  <c r="AI9" i="1" s="1"/>
  <c r="BD3" i="1" l="1" a="1"/>
  <c r="BD3" i="1" s="1"/>
  <c r="BE3" i="1" s="1"/>
  <c r="AW8" i="1" a="1"/>
  <c r="AW8" i="1" s="1"/>
  <c r="AX8" i="1" s="1"/>
  <c r="BY7" i="1" a="1"/>
  <c r="BY7" i="1" s="1"/>
  <c r="BK3" i="1" a="1"/>
  <c r="BK3" i="1" s="1"/>
  <c r="BL3" i="1" s="1"/>
  <c r="AP9" i="1" a="1"/>
  <c r="AP9" i="1" s="1"/>
  <c r="AQ9" i="1" s="1"/>
  <c r="AP4" i="1" a="1"/>
  <c r="AP4" i="1" s="1"/>
  <c r="AQ4" i="1" s="1"/>
  <c r="BR33" i="1" a="1"/>
  <c r="BR33" i="1" s="1"/>
  <c r="BS33" i="1" s="1"/>
  <c r="BR25" i="1" a="1"/>
  <c r="BR25" i="1" s="1"/>
  <c r="BS25" i="1" s="1"/>
  <c r="BR17" i="1" a="1"/>
  <c r="BR17" i="1" s="1"/>
  <c r="BS17" i="1" s="1"/>
  <c r="BR9" i="1" a="1"/>
  <c r="BR9" i="1" s="1"/>
  <c r="BS9" i="1" s="1"/>
  <c r="BD6" i="1" a="1"/>
  <c r="BD6" i="1" s="1"/>
  <c r="BE6" i="1" s="1"/>
  <c r="BK2" i="1" a="1"/>
  <c r="BK2" i="1" s="1"/>
  <c r="BL2" i="1" s="1"/>
  <c r="BR45" i="1" a="1"/>
  <c r="BR45" i="1" s="1"/>
  <c r="BS45" i="1" s="1"/>
  <c r="BR37" i="1" a="1"/>
  <c r="BR37" i="1" s="1"/>
  <c r="BS37" i="1" s="1"/>
  <c r="BR29" i="1" a="1"/>
  <c r="BR29" i="1" s="1"/>
  <c r="BS29" i="1" s="1"/>
  <c r="BR21" i="1" a="1"/>
  <c r="BR21" i="1" s="1"/>
  <c r="BS21" i="1" s="1"/>
  <c r="BR13" i="1" a="1"/>
  <c r="BR13" i="1" s="1"/>
  <c r="BS13" i="1" s="1"/>
  <c r="BR5" i="1" a="1"/>
  <c r="BR5" i="1" s="1"/>
  <c r="BS5" i="1" s="1"/>
  <c r="BY55" i="1" a="1"/>
  <c r="BY55" i="1" s="1"/>
  <c r="BZ55" i="1" s="1"/>
  <c r="BY13" i="1" a="1"/>
  <c r="BY13" i="1" s="1"/>
  <c r="BZ13" i="1" s="1"/>
  <c r="BY32" i="1" a="1"/>
  <c r="BY32" i="1" s="1"/>
  <c r="BZ32" i="1" s="1"/>
  <c r="BY35" i="1" a="1"/>
  <c r="BY35" i="1" s="1"/>
  <c r="BZ35" i="1" s="1"/>
  <c r="BY38" i="1" a="1"/>
  <c r="BY38" i="1" s="1"/>
  <c r="BZ38" i="1" s="1"/>
  <c r="BY41" i="1" a="1"/>
  <c r="BY41" i="1" s="1"/>
  <c r="BZ41" i="1" s="1"/>
  <c r="BY47" i="1" a="1"/>
  <c r="BY47" i="1" s="1"/>
  <c r="BZ47" i="1" s="1"/>
  <c r="BY50" i="1" a="1"/>
  <c r="BY50" i="1" s="1"/>
  <c r="BZ50" i="1" s="1"/>
  <c r="BY53" i="1" a="1"/>
  <c r="BY53" i="1" s="1"/>
  <c r="BZ53" i="1" s="1"/>
  <c r="BY43" i="1" a="1"/>
  <c r="BY43" i="1" s="1"/>
  <c r="BZ43" i="1" s="1"/>
  <c r="BY17" i="1" a="1"/>
  <c r="BY17" i="1" s="1"/>
  <c r="BZ17" i="1" s="1"/>
  <c r="BY20" i="1" a="1"/>
  <c r="BY20" i="1" s="1"/>
  <c r="BZ20" i="1" s="1"/>
  <c r="D13" i="3"/>
  <c r="BZ1" i="1"/>
  <c r="E15" i="3" s="1"/>
  <c r="D15" i="3"/>
  <c r="BY39" i="1" a="1"/>
  <c r="BY39" i="1" s="1"/>
  <c r="BZ39" i="1" s="1"/>
  <c r="BY42" i="1" a="1"/>
  <c r="BY42" i="1" s="1"/>
  <c r="BZ42" i="1" s="1"/>
  <c r="BY16" i="1" a="1"/>
  <c r="BY16" i="1" s="1"/>
  <c r="BZ16" i="1" s="1"/>
  <c r="BY19" i="1" a="1"/>
  <c r="BY19" i="1" s="1"/>
  <c r="BZ19" i="1" s="1"/>
  <c r="BY22" i="1" a="1"/>
  <c r="BY22" i="1" s="1"/>
  <c r="BZ22" i="1" s="1"/>
  <c r="BY25" i="1" a="1"/>
  <c r="BY25" i="1" s="1"/>
  <c r="BZ25" i="1" s="1"/>
  <c r="BY44" i="1" a="1"/>
  <c r="BY44" i="1" s="1"/>
  <c r="BZ44" i="1" s="1"/>
  <c r="BY31" i="1" a="1"/>
  <c r="BY31" i="1" s="1"/>
  <c r="BZ31" i="1" s="1"/>
  <c r="BY34" i="1" a="1"/>
  <c r="BY34" i="1" s="1"/>
  <c r="BZ34" i="1" s="1"/>
  <c r="BY37" i="1" a="1"/>
  <c r="BY37" i="1" s="1"/>
  <c r="BZ37" i="1" s="1"/>
  <c r="BY40" i="1" a="1"/>
  <c r="BY40" i="1" s="1"/>
  <c r="BZ40" i="1" s="1"/>
  <c r="BY27" i="1" a="1"/>
  <c r="BY27" i="1" s="1"/>
  <c r="BZ27" i="1" s="1"/>
  <c r="BY46" i="1" a="1"/>
  <c r="BY46" i="1" s="1"/>
  <c r="BZ46" i="1" s="1"/>
  <c r="BY4" i="1" a="1"/>
  <c r="BY4" i="1" s="1"/>
  <c r="BZ3" i="1"/>
  <c r="D17" i="3"/>
  <c r="BR49" i="1" a="1"/>
  <c r="BR49" i="1" s="1"/>
  <c r="BS49" i="1" s="1"/>
  <c r="BR41" i="1" a="1"/>
  <c r="BR41" i="1" s="1"/>
  <c r="BS41" i="1" s="1"/>
  <c r="BY23" i="1" a="1"/>
  <c r="BY23" i="1" s="1"/>
  <c r="BZ23" i="1" s="1"/>
  <c r="BY26" i="1" a="1"/>
  <c r="BY26" i="1" s="1"/>
  <c r="BZ26" i="1" s="1"/>
  <c r="BY45" i="1" a="1"/>
  <c r="BY45" i="1" s="1"/>
  <c r="BZ45" i="1" s="1"/>
  <c r="BY6" i="1" a="1"/>
  <c r="BY6" i="1" s="1"/>
  <c r="BY9" i="1" a="1"/>
  <c r="BY9" i="1" s="1"/>
  <c r="BY28" i="1" a="1"/>
  <c r="BY28" i="1" s="1"/>
  <c r="BZ28" i="1" s="1"/>
  <c r="BY15" i="1" a="1"/>
  <c r="BY15" i="1" s="1"/>
  <c r="BZ15" i="1" s="1"/>
  <c r="BY18" i="1" a="1"/>
  <c r="BY18" i="1" s="1"/>
  <c r="BZ18" i="1" s="1"/>
  <c r="BY21" i="1" a="1"/>
  <c r="BY21" i="1" s="1"/>
  <c r="BZ21" i="1" s="1"/>
  <c r="BY24" i="1" a="1"/>
  <c r="BY24" i="1" s="1"/>
  <c r="BZ24" i="1" s="1"/>
  <c r="BY11" i="1" a="1"/>
  <c r="BY11" i="1" s="1"/>
  <c r="BZ11" i="1" s="1"/>
  <c r="BY30" i="1" a="1"/>
  <c r="BY30" i="1" s="1"/>
  <c r="BZ30" i="1" s="1"/>
  <c r="BY49" i="1" a="1"/>
  <c r="BY49" i="1" s="1"/>
  <c r="BZ49" i="1" s="1"/>
  <c r="BY52" i="1" a="1"/>
  <c r="BY52" i="1" s="1"/>
  <c r="BZ52" i="1" s="1"/>
  <c r="BZ7" i="1"/>
  <c r="BZ2" i="1"/>
  <c r="BY10" i="1" a="1"/>
  <c r="BY10" i="1" s="1"/>
  <c r="BY29" i="1" a="1"/>
  <c r="BY29" i="1" s="1"/>
  <c r="BZ29" i="1" s="1"/>
  <c r="BY48" i="1" a="1"/>
  <c r="BY48" i="1" s="1"/>
  <c r="BZ48" i="1" s="1"/>
  <c r="BY51" i="1" a="1"/>
  <c r="BY51" i="1" s="1"/>
  <c r="BZ51" i="1" s="1"/>
  <c r="BY54" i="1" a="1"/>
  <c r="BY54" i="1" s="1"/>
  <c r="BZ54" i="1" s="1"/>
  <c r="BY12" i="1" a="1"/>
  <c r="BY12" i="1" s="1"/>
  <c r="BZ12" i="1" s="1"/>
  <c r="BY5" i="1" a="1"/>
  <c r="BY5" i="1" s="1"/>
  <c r="BY8" i="1" a="1"/>
  <c r="BY8" i="1" s="1"/>
  <c r="BY14" i="1" a="1"/>
  <c r="BY14" i="1" s="1"/>
  <c r="BZ14" i="1" s="1"/>
  <c r="BY33" i="1" a="1"/>
  <c r="BY33" i="1" s="1"/>
  <c r="BZ33" i="1" s="1"/>
  <c r="BY36" i="1" a="1"/>
  <c r="BY36" i="1" s="1"/>
  <c r="BZ36" i="1" s="1"/>
  <c r="BK45" i="1" a="1"/>
  <c r="BK45" i="1" s="1"/>
  <c r="BL45" i="1" s="1"/>
  <c r="BK41" i="1" a="1"/>
  <c r="BK41" i="1" s="1"/>
  <c r="BL41" i="1" s="1"/>
  <c r="BK37" i="1" a="1"/>
  <c r="BK37" i="1" s="1"/>
  <c r="BL37" i="1" s="1"/>
  <c r="BK33" i="1" a="1"/>
  <c r="BK33" i="1" s="1"/>
  <c r="BL33" i="1" s="1"/>
  <c r="BK29" i="1" a="1"/>
  <c r="BK29" i="1" s="1"/>
  <c r="BL29" i="1" s="1"/>
  <c r="BK25" i="1" a="1"/>
  <c r="BK25" i="1" s="1"/>
  <c r="BL25" i="1" s="1"/>
  <c r="BK21" i="1" a="1"/>
  <c r="BK21" i="1" s="1"/>
  <c r="BL21" i="1" s="1"/>
  <c r="BK17" i="1" a="1"/>
  <c r="BK17" i="1" s="1"/>
  <c r="BL17" i="1" s="1"/>
  <c r="BK13" i="1" a="1"/>
  <c r="BK13" i="1" s="1"/>
  <c r="BL13" i="1" s="1"/>
  <c r="BK9" i="1" a="1"/>
  <c r="BK9" i="1" s="1"/>
  <c r="BL9" i="1" s="1"/>
  <c r="BK5" i="1" a="1"/>
  <c r="BK5" i="1" s="1"/>
  <c r="BL5" i="1" s="1"/>
  <c r="BR55" i="1" a="1"/>
  <c r="BR55" i="1" s="1"/>
  <c r="BS55" i="1" s="1"/>
  <c r="BR51" i="1" a="1"/>
  <c r="BR51" i="1" s="1"/>
  <c r="BS51" i="1" s="1"/>
  <c r="BR47" i="1" a="1"/>
  <c r="BR47" i="1" s="1"/>
  <c r="BS47" i="1" s="1"/>
  <c r="BR43" i="1" a="1"/>
  <c r="BR43" i="1" s="1"/>
  <c r="BS43" i="1" s="1"/>
  <c r="BR39" i="1" a="1"/>
  <c r="BR39" i="1" s="1"/>
  <c r="BS39" i="1" s="1"/>
  <c r="BR35" i="1" a="1"/>
  <c r="BR35" i="1" s="1"/>
  <c r="BS35" i="1" s="1"/>
  <c r="BR31" i="1" a="1"/>
  <c r="BR31" i="1" s="1"/>
  <c r="BS31" i="1" s="1"/>
  <c r="BR27" i="1" a="1"/>
  <c r="BR27" i="1" s="1"/>
  <c r="BS27" i="1" s="1"/>
  <c r="BR23" i="1" a="1"/>
  <c r="BR23" i="1" s="1"/>
  <c r="BS23" i="1" s="1"/>
  <c r="BR19" i="1" a="1"/>
  <c r="BR19" i="1" s="1"/>
  <c r="BS19" i="1" s="1"/>
  <c r="BR15" i="1" a="1"/>
  <c r="BR15" i="1" s="1"/>
  <c r="BS15" i="1" s="1"/>
  <c r="BR11" i="1" a="1"/>
  <c r="BR11" i="1" s="1"/>
  <c r="BS11" i="1" s="1"/>
  <c r="BR7" i="1" a="1"/>
  <c r="BR7" i="1" s="1"/>
  <c r="BS7" i="1" s="1"/>
  <c r="BR3" i="1" a="1"/>
  <c r="BR3" i="1" s="1"/>
  <c r="BS3" i="1" s="1"/>
  <c r="BK48" i="1" a="1"/>
  <c r="BK48" i="1" s="1"/>
  <c r="BL48" i="1" s="1"/>
  <c r="BK44" i="1" a="1"/>
  <c r="BK44" i="1" s="1"/>
  <c r="BL44" i="1" s="1"/>
  <c r="BK40" i="1" a="1"/>
  <c r="BK40" i="1" s="1"/>
  <c r="BL40" i="1" s="1"/>
  <c r="BK36" i="1" a="1"/>
  <c r="BK36" i="1" s="1"/>
  <c r="BL36" i="1" s="1"/>
  <c r="BK32" i="1" a="1"/>
  <c r="BK32" i="1" s="1"/>
  <c r="BL32" i="1" s="1"/>
  <c r="BK28" i="1" a="1"/>
  <c r="BK28" i="1" s="1"/>
  <c r="BL28" i="1" s="1"/>
  <c r="BK24" i="1" a="1"/>
  <c r="BK24" i="1" s="1"/>
  <c r="BL24" i="1" s="1"/>
  <c r="BK20" i="1" a="1"/>
  <c r="BK20" i="1" s="1"/>
  <c r="BL20" i="1" s="1"/>
  <c r="BK16" i="1" a="1"/>
  <c r="BK16" i="1" s="1"/>
  <c r="BL16" i="1" s="1"/>
  <c r="BK12" i="1" a="1"/>
  <c r="BK12" i="1" s="1"/>
  <c r="BL12" i="1" s="1"/>
  <c r="BK8" i="1" a="1"/>
  <c r="BK8" i="1" s="1"/>
  <c r="BL8" i="1" s="1"/>
  <c r="BK4" i="1" a="1"/>
  <c r="BK4" i="1" s="1"/>
  <c r="BL4" i="1" s="1"/>
  <c r="BR54" i="1" a="1"/>
  <c r="BR54" i="1" s="1"/>
  <c r="BS54" i="1" s="1"/>
  <c r="BR50" i="1" a="1"/>
  <c r="BR50" i="1" s="1"/>
  <c r="BS50" i="1" s="1"/>
  <c r="BR46" i="1" a="1"/>
  <c r="BR46" i="1" s="1"/>
  <c r="BS46" i="1" s="1"/>
  <c r="BR42" i="1" a="1"/>
  <c r="BR42" i="1" s="1"/>
  <c r="BS42" i="1" s="1"/>
  <c r="BR38" i="1" a="1"/>
  <c r="BR38" i="1" s="1"/>
  <c r="BS38" i="1" s="1"/>
  <c r="BR34" i="1" a="1"/>
  <c r="BR34" i="1" s="1"/>
  <c r="BS34" i="1" s="1"/>
  <c r="BR30" i="1" a="1"/>
  <c r="BR30" i="1" s="1"/>
  <c r="BS30" i="1" s="1"/>
  <c r="BR26" i="1" a="1"/>
  <c r="BR26" i="1" s="1"/>
  <c r="BS26" i="1" s="1"/>
  <c r="BR22" i="1" a="1"/>
  <c r="BR22" i="1" s="1"/>
  <c r="BS22" i="1" s="1"/>
  <c r="BR18" i="1" a="1"/>
  <c r="BR18" i="1" s="1"/>
  <c r="BS18" i="1" s="1"/>
  <c r="BR14" i="1" a="1"/>
  <c r="BR14" i="1" s="1"/>
  <c r="BS14" i="1" s="1"/>
  <c r="BR10" i="1" a="1"/>
  <c r="BR10" i="1" s="1"/>
  <c r="BS10" i="1" s="1"/>
  <c r="BR6" i="1" a="1"/>
  <c r="BR6" i="1" s="1"/>
  <c r="BS6" i="1" s="1"/>
  <c r="BR2" i="1" a="1"/>
  <c r="BR2" i="1" s="1"/>
  <c r="BS2" i="1" s="1"/>
  <c r="BK47" i="1" a="1"/>
  <c r="BK47" i="1" s="1"/>
  <c r="BL47" i="1" s="1"/>
  <c r="BK43" i="1" a="1"/>
  <c r="BK43" i="1" s="1"/>
  <c r="BL43" i="1" s="1"/>
  <c r="BK39" i="1" a="1"/>
  <c r="BK39" i="1" s="1"/>
  <c r="BL39" i="1" s="1"/>
  <c r="BK35" i="1" a="1"/>
  <c r="BK35" i="1" s="1"/>
  <c r="BL35" i="1" s="1"/>
  <c r="BK31" i="1" a="1"/>
  <c r="BK31" i="1" s="1"/>
  <c r="BL31" i="1" s="1"/>
  <c r="BK27" i="1" a="1"/>
  <c r="BK27" i="1" s="1"/>
  <c r="BL27" i="1" s="1"/>
  <c r="BK23" i="1" a="1"/>
  <c r="BK23" i="1" s="1"/>
  <c r="BL23" i="1" s="1"/>
  <c r="BK19" i="1" a="1"/>
  <c r="BK19" i="1" s="1"/>
  <c r="BL19" i="1" s="1"/>
  <c r="BK15" i="1" a="1"/>
  <c r="BK15" i="1" s="1"/>
  <c r="BL15" i="1" s="1"/>
  <c r="BK11" i="1" a="1"/>
  <c r="BK11" i="1" s="1"/>
  <c r="BL11" i="1" s="1"/>
  <c r="BK7" i="1" a="1"/>
  <c r="BK7" i="1" s="1"/>
  <c r="BL7" i="1" s="1"/>
  <c r="BK46" i="1" a="1"/>
  <c r="BK46" i="1" s="1"/>
  <c r="BL46" i="1" s="1"/>
  <c r="BK42" i="1" a="1"/>
  <c r="BK42" i="1" s="1"/>
  <c r="BL42" i="1" s="1"/>
  <c r="BK38" i="1" a="1"/>
  <c r="BK38" i="1" s="1"/>
  <c r="BL38" i="1" s="1"/>
  <c r="BK34" i="1" a="1"/>
  <c r="BK34" i="1" s="1"/>
  <c r="BL34" i="1" s="1"/>
  <c r="BK30" i="1" a="1"/>
  <c r="BK30" i="1" s="1"/>
  <c r="BL30" i="1" s="1"/>
  <c r="BK26" i="1" a="1"/>
  <c r="BK26" i="1" s="1"/>
  <c r="BL26" i="1" s="1"/>
  <c r="BK22" i="1" a="1"/>
  <c r="BK22" i="1" s="1"/>
  <c r="BL22" i="1" s="1"/>
  <c r="BK18" i="1" a="1"/>
  <c r="BK18" i="1" s="1"/>
  <c r="BL18" i="1" s="1"/>
  <c r="BK14" i="1" a="1"/>
  <c r="BK14" i="1" s="1"/>
  <c r="BL14" i="1" s="1"/>
  <c r="BK10" i="1" a="1"/>
  <c r="BK10" i="1" s="1"/>
  <c r="BL10" i="1" s="1"/>
  <c r="BK6" i="1" a="1"/>
  <c r="BK6" i="1" s="1"/>
  <c r="BL6" i="1" s="1"/>
  <c r="BR53" i="1" a="1"/>
  <c r="BR53" i="1" s="1"/>
  <c r="BS53" i="1" s="1"/>
  <c r="BR52" i="1" a="1"/>
  <c r="BR52" i="1" s="1"/>
  <c r="BS52" i="1" s="1"/>
  <c r="BR48" i="1" a="1"/>
  <c r="BR48" i="1" s="1"/>
  <c r="BS48" i="1" s="1"/>
  <c r="BR44" i="1" a="1"/>
  <c r="BR44" i="1" s="1"/>
  <c r="BS44" i="1" s="1"/>
  <c r="BR40" i="1" a="1"/>
  <c r="BR40" i="1" s="1"/>
  <c r="BS40" i="1" s="1"/>
  <c r="BR36" i="1" a="1"/>
  <c r="BR36" i="1" s="1"/>
  <c r="BS36" i="1" s="1"/>
  <c r="BR32" i="1" a="1"/>
  <c r="BR32" i="1" s="1"/>
  <c r="BS32" i="1" s="1"/>
  <c r="BR28" i="1" a="1"/>
  <c r="BR28" i="1" s="1"/>
  <c r="BS28" i="1" s="1"/>
  <c r="BR24" i="1" a="1"/>
  <c r="BR24" i="1" s="1"/>
  <c r="BS24" i="1" s="1"/>
  <c r="BR20" i="1" a="1"/>
  <c r="BR20" i="1" s="1"/>
  <c r="BS20" i="1" s="1"/>
  <c r="BR16" i="1" a="1"/>
  <c r="BR16" i="1" s="1"/>
  <c r="BS16" i="1" s="1"/>
  <c r="BR12" i="1" a="1"/>
  <c r="BR12" i="1" s="1"/>
  <c r="BS12" i="1" s="1"/>
  <c r="BR8" i="1" a="1"/>
  <c r="BR8" i="1" s="1"/>
  <c r="BS8" i="1" s="1"/>
  <c r="BR4" i="1" a="1"/>
  <c r="BR4" i="1" s="1"/>
  <c r="BS4" i="1" s="1"/>
  <c r="BD10" i="1" a="1"/>
  <c r="BD10" i="1" s="1"/>
  <c r="BE10" i="1" s="1"/>
  <c r="BD18" i="1" a="1"/>
  <c r="BD18" i="1" s="1"/>
  <c r="BE18" i="1" s="1"/>
  <c r="BD26" i="1" a="1"/>
  <c r="BD26" i="1" s="1"/>
  <c r="BE26" i="1" s="1"/>
  <c r="BD34" i="1" a="1"/>
  <c r="BD34" i="1" s="1"/>
  <c r="BE34" i="1" s="1"/>
  <c r="BD42" i="1" a="1"/>
  <c r="BD42" i="1" s="1"/>
  <c r="BE42" i="1" s="1"/>
  <c r="BD50" i="1" a="1"/>
  <c r="BD50" i="1" s="1"/>
  <c r="BE50" i="1" s="1"/>
  <c r="BD58" i="1" a="1"/>
  <c r="BD58" i="1" s="1"/>
  <c r="BE58" i="1" s="1"/>
  <c r="BD7" i="1" a="1"/>
  <c r="BD7" i="1" s="1"/>
  <c r="BE7" i="1" s="1"/>
  <c r="BD15" i="1" a="1"/>
  <c r="BD15" i="1" s="1"/>
  <c r="BE15" i="1" s="1"/>
  <c r="BD23" i="1" a="1"/>
  <c r="BD23" i="1" s="1"/>
  <c r="BE23" i="1" s="1"/>
  <c r="BD31" i="1" a="1"/>
  <c r="BD31" i="1" s="1"/>
  <c r="BE31" i="1" s="1"/>
  <c r="BD39" i="1" a="1"/>
  <c r="BD39" i="1" s="1"/>
  <c r="BE39" i="1" s="1"/>
  <c r="BD47" i="1" a="1"/>
  <c r="BD47" i="1" s="1"/>
  <c r="BE47" i="1" s="1"/>
  <c r="BD55" i="1" a="1"/>
  <c r="BD55" i="1" s="1"/>
  <c r="BE55" i="1" s="1"/>
  <c r="BD4" i="1" a="1"/>
  <c r="BD4" i="1" s="1"/>
  <c r="BE4" i="1" s="1"/>
  <c r="BD12" i="1" a="1"/>
  <c r="BD12" i="1" s="1"/>
  <c r="BE12" i="1" s="1"/>
  <c r="BD20" i="1" a="1"/>
  <c r="BD20" i="1" s="1"/>
  <c r="BE20" i="1" s="1"/>
  <c r="BD28" i="1" a="1"/>
  <c r="BD28" i="1" s="1"/>
  <c r="BE28" i="1" s="1"/>
  <c r="BD36" i="1" a="1"/>
  <c r="BD36" i="1" s="1"/>
  <c r="BE36" i="1" s="1"/>
  <c r="BD44" i="1" a="1"/>
  <c r="BD44" i="1" s="1"/>
  <c r="BE44" i="1" s="1"/>
  <c r="BD52" i="1" a="1"/>
  <c r="BD52" i="1" s="1"/>
  <c r="BE52" i="1" s="1"/>
  <c r="BD5" i="1" a="1"/>
  <c r="BD5" i="1" s="1"/>
  <c r="BE5" i="1" s="1"/>
  <c r="BD13" i="1" a="1"/>
  <c r="BD13" i="1" s="1"/>
  <c r="BE13" i="1" s="1"/>
  <c r="BD21" i="1" a="1"/>
  <c r="BD21" i="1" s="1"/>
  <c r="BE21" i="1" s="1"/>
  <c r="BD29" i="1" a="1"/>
  <c r="BD29" i="1" s="1"/>
  <c r="BE29" i="1" s="1"/>
  <c r="BD37" i="1" a="1"/>
  <c r="BD37" i="1" s="1"/>
  <c r="BE37" i="1" s="1"/>
  <c r="BD45" i="1" a="1"/>
  <c r="BD45" i="1" s="1"/>
  <c r="BE45" i="1" s="1"/>
  <c r="BD53" i="1" a="1"/>
  <c r="BD53" i="1" s="1"/>
  <c r="BE53" i="1" s="1"/>
  <c r="BD2" i="1" a="1"/>
  <c r="BD2" i="1" s="1"/>
  <c r="BE2" i="1" s="1"/>
  <c r="BD14" i="1" a="1"/>
  <c r="BD14" i="1" s="1"/>
  <c r="BE14" i="1" s="1"/>
  <c r="BD22" i="1" a="1"/>
  <c r="BD22" i="1" s="1"/>
  <c r="BE22" i="1" s="1"/>
  <c r="BD30" i="1" a="1"/>
  <c r="BD30" i="1" s="1"/>
  <c r="BE30" i="1" s="1"/>
  <c r="BD38" i="1" a="1"/>
  <c r="BD38" i="1" s="1"/>
  <c r="BE38" i="1" s="1"/>
  <c r="BD46" i="1" a="1"/>
  <c r="BD46" i="1" s="1"/>
  <c r="BE46" i="1" s="1"/>
  <c r="BD54" i="1" a="1"/>
  <c r="BD54" i="1" s="1"/>
  <c r="BE54" i="1" s="1"/>
  <c r="BD11" i="1" a="1"/>
  <c r="BD11" i="1" s="1"/>
  <c r="BE11" i="1" s="1"/>
  <c r="BD19" i="1" a="1"/>
  <c r="BD19" i="1" s="1"/>
  <c r="BE19" i="1" s="1"/>
  <c r="BD27" i="1" a="1"/>
  <c r="BD27" i="1" s="1"/>
  <c r="BE27" i="1" s="1"/>
  <c r="BD35" i="1" a="1"/>
  <c r="BD35" i="1" s="1"/>
  <c r="BE35" i="1" s="1"/>
  <c r="BD43" i="1" a="1"/>
  <c r="BD43" i="1" s="1"/>
  <c r="BE43" i="1" s="1"/>
  <c r="BD51" i="1" a="1"/>
  <c r="BD51" i="1" s="1"/>
  <c r="BE51" i="1" s="1"/>
  <c r="BD8" i="1" a="1"/>
  <c r="BD8" i="1" s="1"/>
  <c r="BE8" i="1" s="1"/>
  <c r="BD16" i="1" a="1"/>
  <c r="BD16" i="1" s="1"/>
  <c r="BE16" i="1" s="1"/>
  <c r="BD24" i="1" a="1"/>
  <c r="BD24" i="1" s="1"/>
  <c r="BE24" i="1" s="1"/>
  <c r="BD32" i="1" a="1"/>
  <c r="BD32" i="1" s="1"/>
  <c r="BE32" i="1" s="1"/>
  <c r="BD40" i="1" a="1"/>
  <c r="BD40" i="1" s="1"/>
  <c r="BE40" i="1" s="1"/>
  <c r="BD48" i="1" a="1"/>
  <c r="BD48" i="1" s="1"/>
  <c r="BE48" i="1" s="1"/>
  <c r="BD56" i="1" a="1"/>
  <c r="BD56" i="1" s="1"/>
  <c r="BE56" i="1" s="1"/>
  <c r="BD9" i="1" a="1"/>
  <c r="BD9" i="1" s="1"/>
  <c r="BE9" i="1" s="1"/>
  <c r="BD17" i="1" a="1"/>
  <c r="BD17" i="1" s="1"/>
  <c r="BE17" i="1" s="1"/>
  <c r="BD25" i="1" a="1"/>
  <c r="BD25" i="1" s="1"/>
  <c r="BE25" i="1" s="1"/>
  <c r="BD33" i="1" a="1"/>
  <c r="BD33" i="1" s="1"/>
  <c r="BE33" i="1" s="1"/>
  <c r="BD41" i="1" a="1"/>
  <c r="BD41" i="1" s="1"/>
  <c r="BE41" i="1" s="1"/>
  <c r="BD49" i="1" a="1"/>
  <c r="BD49" i="1" s="1"/>
  <c r="BE49" i="1" s="1"/>
  <c r="BD57" i="1" a="1"/>
  <c r="BD57" i="1" s="1"/>
  <c r="BE57" i="1" s="1"/>
  <c r="AW16" i="1" a="1"/>
  <c r="AW16" i="1" s="1"/>
  <c r="AX16" i="1" s="1"/>
  <c r="AW24" i="1" a="1"/>
  <c r="AW24" i="1" s="1"/>
  <c r="AX24" i="1" s="1"/>
  <c r="AW32" i="1" a="1"/>
  <c r="AW32" i="1" s="1"/>
  <c r="AX32" i="1" s="1"/>
  <c r="AW7" i="1" a="1"/>
  <c r="AW7" i="1" s="1"/>
  <c r="AX7" i="1" s="1"/>
  <c r="AW15" i="1" a="1"/>
  <c r="AW15" i="1" s="1"/>
  <c r="AX15" i="1" s="1"/>
  <c r="AW23" i="1" a="1"/>
  <c r="AW23" i="1" s="1"/>
  <c r="AX23" i="1" s="1"/>
  <c r="AW31" i="1" a="1"/>
  <c r="AW31" i="1" s="1"/>
  <c r="AX31" i="1" s="1"/>
  <c r="AW39" i="1" a="1"/>
  <c r="AW39" i="1" s="1"/>
  <c r="AX39" i="1" s="1"/>
  <c r="AW6" i="1" a="1"/>
  <c r="AW6" i="1" s="1"/>
  <c r="AX6" i="1" s="1"/>
  <c r="AW14" i="1" a="1"/>
  <c r="AW14" i="1" s="1"/>
  <c r="AX14" i="1" s="1"/>
  <c r="AW22" i="1" a="1"/>
  <c r="AW22" i="1" s="1"/>
  <c r="AX22" i="1" s="1"/>
  <c r="AW30" i="1" a="1"/>
  <c r="AW30" i="1" s="1"/>
  <c r="AX30" i="1" s="1"/>
  <c r="AW38" i="1" a="1"/>
  <c r="AW38" i="1" s="1"/>
  <c r="AX38" i="1" s="1"/>
  <c r="AW9" i="1" a="1"/>
  <c r="AW9" i="1" s="1"/>
  <c r="AX9" i="1" s="1"/>
  <c r="AW17" i="1" a="1"/>
  <c r="AW17" i="1" s="1"/>
  <c r="AX17" i="1" s="1"/>
  <c r="AW25" i="1" a="1"/>
  <c r="AW25" i="1" s="1"/>
  <c r="AX25" i="1" s="1"/>
  <c r="AW33" i="1" a="1"/>
  <c r="AW33" i="1" s="1"/>
  <c r="AX33" i="1" s="1"/>
  <c r="AW4" i="1" a="1"/>
  <c r="AW4" i="1" s="1"/>
  <c r="AX4" i="1" s="1"/>
  <c r="AW12" i="1" a="1"/>
  <c r="AW12" i="1" s="1"/>
  <c r="AX12" i="1" s="1"/>
  <c r="AW20" i="1" a="1"/>
  <c r="AW20" i="1" s="1"/>
  <c r="AX20" i="1" s="1"/>
  <c r="AW28" i="1" a="1"/>
  <c r="AW28" i="1" s="1"/>
  <c r="AX28" i="1" s="1"/>
  <c r="AW36" i="1" a="1"/>
  <c r="AW36" i="1" s="1"/>
  <c r="AX36" i="1" s="1"/>
  <c r="AW3" i="1" a="1"/>
  <c r="AW3" i="1" s="1"/>
  <c r="AX3" i="1" s="1"/>
  <c r="AW11" i="1" a="1"/>
  <c r="AW11" i="1" s="1"/>
  <c r="AX11" i="1" s="1"/>
  <c r="AW19" i="1" a="1"/>
  <c r="AW19" i="1" s="1"/>
  <c r="AX19" i="1" s="1"/>
  <c r="AW27" i="1" a="1"/>
  <c r="AW27" i="1" s="1"/>
  <c r="AX27" i="1" s="1"/>
  <c r="AW35" i="1" a="1"/>
  <c r="AW35" i="1" s="1"/>
  <c r="AX35" i="1" s="1"/>
  <c r="AW2" i="1" a="1"/>
  <c r="AW2" i="1" s="1"/>
  <c r="AX2" i="1" s="1"/>
  <c r="AW10" i="1" a="1"/>
  <c r="AW10" i="1" s="1"/>
  <c r="AX10" i="1" s="1"/>
  <c r="AW18" i="1" a="1"/>
  <c r="AW18" i="1" s="1"/>
  <c r="AX18" i="1" s="1"/>
  <c r="AW26" i="1" a="1"/>
  <c r="AW26" i="1" s="1"/>
  <c r="AX26" i="1" s="1"/>
  <c r="AW34" i="1" a="1"/>
  <c r="AW34" i="1" s="1"/>
  <c r="AX34" i="1" s="1"/>
  <c r="AW5" i="1" a="1"/>
  <c r="AW5" i="1" s="1"/>
  <c r="AX5" i="1" s="1"/>
  <c r="AW13" i="1" a="1"/>
  <c r="AW13" i="1" s="1"/>
  <c r="AX13" i="1" s="1"/>
  <c r="AW21" i="1" a="1"/>
  <c r="AW21" i="1" s="1"/>
  <c r="AX21" i="1" s="1"/>
  <c r="AW29" i="1" a="1"/>
  <c r="AW29" i="1" s="1"/>
  <c r="AX29" i="1" s="1"/>
  <c r="AW37" i="1" a="1"/>
  <c r="AW37" i="1" s="1"/>
  <c r="AX37" i="1" s="1"/>
  <c r="AP17" i="1" a="1"/>
  <c r="AP17" i="1" s="1"/>
  <c r="AQ17" i="1" s="1"/>
  <c r="AP25" i="1" a="1"/>
  <c r="AP25" i="1" s="1"/>
  <c r="AQ25" i="1" s="1"/>
  <c r="AP33" i="1" a="1"/>
  <c r="AP33" i="1" s="1"/>
  <c r="AQ33" i="1" s="1"/>
  <c r="AP41" i="1" a="1"/>
  <c r="AP41" i="1" s="1"/>
  <c r="AQ41" i="1" s="1"/>
  <c r="AP49" i="1" a="1"/>
  <c r="AP49" i="1" s="1"/>
  <c r="AQ49" i="1" s="1"/>
  <c r="AP57" i="1" a="1"/>
  <c r="AP57" i="1" s="1"/>
  <c r="AQ57" i="1" s="1"/>
  <c r="AP65" i="1" a="1"/>
  <c r="AP65" i="1" s="1"/>
  <c r="AQ65" i="1" s="1"/>
  <c r="AP12" i="1" a="1"/>
  <c r="AP12" i="1" s="1"/>
  <c r="AQ12" i="1" s="1"/>
  <c r="AP20" i="1" a="1"/>
  <c r="AP20" i="1" s="1"/>
  <c r="AQ20" i="1" s="1"/>
  <c r="AP28" i="1" a="1"/>
  <c r="AP28" i="1" s="1"/>
  <c r="AQ28" i="1" s="1"/>
  <c r="AP36" i="1" a="1"/>
  <c r="AP36" i="1" s="1"/>
  <c r="AQ36" i="1" s="1"/>
  <c r="AP44" i="1" a="1"/>
  <c r="AP44" i="1" s="1"/>
  <c r="AQ44" i="1" s="1"/>
  <c r="AP52" i="1" a="1"/>
  <c r="AP52" i="1" s="1"/>
  <c r="AQ52" i="1" s="1"/>
  <c r="AP64" i="1" a="1"/>
  <c r="AP64" i="1" s="1"/>
  <c r="AQ64" i="1" s="1"/>
  <c r="AP7" i="1" a="1"/>
  <c r="AP7" i="1" s="1"/>
  <c r="AQ7" i="1" s="1"/>
  <c r="AP15" i="1" a="1"/>
  <c r="AP15" i="1" s="1"/>
  <c r="AQ15" i="1" s="1"/>
  <c r="AP23" i="1" a="1"/>
  <c r="AP23" i="1" s="1"/>
  <c r="AQ23" i="1" s="1"/>
  <c r="AP31" i="1" a="1"/>
  <c r="AP31" i="1" s="1"/>
  <c r="AQ31" i="1" s="1"/>
  <c r="AP39" i="1" a="1"/>
  <c r="AP39" i="1" s="1"/>
  <c r="AQ39" i="1" s="1"/>
  <c r="AP47" i="1" a="1"/>
  <c r="AP47" i="1" s="1"/>
  <c r="AQ47" i="1" s="1"/>
  <c r="AP55" i="1" a="1"/>
  <c r="AP55" i="1" s="1"/>
  <c r="AQ55" i="1" s="1"/>
  <c r="AP63" i="1" a="1"/>
  <c r="AP63" i="1" s="1"/>
  <c r="AQ63" i="1" s="1"/>
  <c r="AP71" i="1" a="1"/>
  <c r="AP71" i="1" s="1"/>
  <c r="AQ71" i="1" s="1"/>
  <c r="AP6" i="1" a="1"/>
  <c r="AP6" i="1" s="1"/>
  <c r="AQ6" i="1" s="1"/>
  <c r="AP14" i="1" a="1"/>
  <c r="AP14" i="1" s="1"/>
  <c r="AQ14" i="1" s="1"/>
  <c r="AP22" i="1" a="1"/>
  <c r="AP22" i="1" s="1"/>
  <c r="AQ22" i="1" s="1"/>
  <c r="AP30" i="1" a="1"/>
  <c r="AP30" i="1" s="1"/>
  <c r="AQ30" i="1" s="1"/>
  <c r="AP38" i="1" a="1"/>
  <c r="AP38" i="1" s="1"/>
  <c r="AQ38" i="1" s="1"/>
  <c r="AP46" i="1" a="1"/>
  <c r="AP46" i="1" s="1"/>
  <c r="AQ46" i="1" s="1"/>
  <c r="AP54" i="1" a="1"/>
  <c r="AP54" i="1" s="1"/>
  <c r="AQ54" i="1" s="1"/>
  <c r="AP62" i="1" a="1"/>
  <c r="AP62" i="1" s="1"/>
  <c r="AQ62" i="1" s="1"/>
  <c r="AP70" i="1" a="1"/>
  <c r="AP70" i="1" s="1"/>
  <c r="AQ70" i="1" s="1"/>
  <c r="AP56" i="1" a="1"/>
  <c r="AP56" i="1" s="1"/>
  <c r="AQ56" i="1" s="1"/>
  <c r="AP13" i="1" a="1"/>
  <c r="AP13" i="1" s="1"/>
  <c r="AQ13" i="1" s="1"/>
  <c r="AP21" i="1" a="1"/>
  <c r="AP21" i="1" s="1"/>
  <c r="AQ21" i="1" s="1"/>
  <c r="AP29" i="1" a="1"/>
  <c r="AP29" i="1" s="1"/>
  <c r="AQ29" i="1" s="1"/>
  <c r="AP37" i="1" a="1"/>
  <c r="AP37" i="1" s="1"/>
  <c r="AQ37" i="1" s="1"/>
  <c r="AP45" i="1" a="1"/>
  <c r="AP45" i="1" s="1"/>
  <c r="AQ45" i="1" s="1"/>
  <c r="AP53" i="1" a="1"/>
  <c r="AP53" i="1" s="1"/>
  <c r="AQ53" i="1" s="1"/>
  <c r="AP61" i="1" a="1"/>
  <c r="AP61" i="1" s="1"/>
  <c r="AQ61" i="1" s="1"/>
  <c r="AP69" i="1" a="1"/>
  <c r="AP69" i="1" s="1"/>
  <c r="AQ69" i="1" s="1"/>
  <c r="AP8" i="1" a="1"/>
  <c r="AP8" i="1" s="1"/>
  <c r="AQ8" i="1" s="1"/>
  <c r="AP16" i="1" a="1"/>
  <c r="AP16" i="1" s="1"/>
  <c r="AQ16" i="1" s="1"/>
  <c r="AP24" i="1" a="1"/>
  <c r="AP24" i="1" s="1"/>
  <c r="AQ24" i="1" s="1"/>
  <c r="AP32" i="1" a="1"/>
  <c r="AP32" i="1" s="1"/>
  <c r="AQ32" i="1" s="1"/>
  <c r="AP40" i="1" a="1"/>
  <c r="AP40" i="1" s="1"/>
  <c r="AQ40" i="1" s="1"/>
  <c r="AP48" i="1" a="1"/>
  <c r="AP48" i="1" s="1"/>
  <c r="AQ48" i="1" s="1"/>
  <c r="AP60" i="1" a="1"/>
  <c r="AP60" i="1" s="1"/>
  <c r="AQ60" i="1" s="1"/>
  <c r="AP68" i="1" a="1"/>
  <c r="AP68" i="1" s="1"/>
  <c r="AQ68" i="1" s="1"/>
  <c r="AP3" i="1" a="1"/>
  <c r="AP3" i="1" s="1"/>
  <c r="AQ3" i="1" s="1"/>
  <c r="AP11" i="1" a="1"/>
  <c r="AP11" i="1" s="1"/>
  <c r="AQ11" i="1" s="1"/>
  <c r="AP19" i="1" a="1"/>
  <c r="AP19" i="1" s="1"/>
  <c r="AQ19" i="1" s="1"/>
  <c r="AP27" i="1" a="1"/>
  <c r="AP27" i="1" s="1"/>
  <c r="AQ27" i="1" s="1"/>
  <c r="AP35" i="1" a="1"/>
  <c r="AP35" i="1" s="1"/>
  <c r="AQ35" i="1" s="1"/>
  <c r="AP43" i="1" a="1"/>
  <c r="AP43" i="1" s="1"/>
  <c r="AQ43" i="1" s="1"/>
  <c r="AP51" i="1" a="1"/>
  <c r="AP51" i="1" s="1"/>
  <c r="AQ51" i="1" s="1"/>
  <c r="AP59" i="1" a="1"/>
  <c r="AP59" i="1" s="1"/>
  <c r="AQ59" i="1" s="1"/>
  <c r="AP67" i="1" a="1"/>
  <c r="AP67" i="1" s="1"/>
  <c r="AQ67" i="1" s="1"/>
  <c r="AP2" i="1" a="1"/>
  <c r="AP2" i="1" s="1"/>
  <c r="AQ2" i="1" s="1"/>
  <c r="AP10" i="1" a="1"/>
  <c r="AP10" i="1" s="1"/>
  <c r="AQ10" i="1" s="1"/>
  <c r="AP18" i="1" a="1"/>
  <c r="AP18" i="1" s="1"/>
  <c r="AQ18" i="1" s="1"/>
  <c r="AP26" i="1" a="1"/>
  <c r="AP26" i="1" s="1"/>
  <c r="AQ26" i="1" s="1"/>
  <c r="AP34" i="1" a="1"/>
  <c r="AP34" i="1" s="1"/>
  <c r="AQ34" i="1" s="1"/>
  <c r="AP42" i="1" a="1"/>
  <c r="AP42" i="1" s="1"/>
  <c r="AQ42" i="1" s="1"/>
  <c r="AP50" i="1" a="1"/>
  <c r="AP50" i="1" s="1"/>
  <c r="AQ50" i="1" s="1"/>
  <c r="AP58" i="1" a="1"/>
  <c r="AP58" i="1" s="1"/>
  <c r="AQ58" i="1" s="1"/>
  <c r="AP66" i="1" a="1"/>
  <c r="AP66" i="1" s="1"/>
  <c r="AQ66" i="1" s="1"/>
  <c r="AP5" i="1" a="1"/>
  <c r="AP5" i="1" s="1"/>
  <c r="AQ5" i="1" s="1"/>
  <c r="E17" i="3" l="1"/>
  <c r="E21" i="3"/>
  <c r="D21" i="3"/>
  <c r="E16" i="3"/>
  <c r="D16" i="3"/>
  <c r="BZ5" i="1"/>
  <c r="E19" i="3" s="1"/>
  <c r="D19" i="3"/>
  <c r="BZ9" i="1"/>
  <c r="E23" i="3" s="1"/>
  <c r="D23" i="3"/>
  <c r="BZ8" i="1"/>
  <c r="E22" i="3" s="1"/>
  <c r="D22" i="3"/>
  <c r="BZ10" i="1"/>
  <c r="E24" i="3" s="1"/>
  <c r="D24" i="3"/>
  <c r="BZ6" i="1"/>
  <c r="E20" i="3" s="1"/>
  <c r="D20" i="3"/>
  <c r="BZ4" i="1"/>
  <c r="E18" i="3" s="1"/>
  <c r="D18" i="3"/>
</calcChain>
</file>

<file path=xl/sharedStrings.xml><?xml version="1.0" encoding="utf-8"?>
<sst xmlns="http://schemas.openxmlformats.org/spreadsheetml/2006/main" count="4987" uniqueCount="690">
  <si>
    <t>Name</t>
  </si>
  <si>
    <t>District Code</t>
  </si>
  <si>
    <t>Region</t>
  </si>
  <si>
    <t>Rural-Urban Classification</t>
  </si>
  <si>
    <t>Population</t>
  </si>
  <si>
    <t>%</t>
  </si>
  <si>
    <t>Insolvency Number</t>
  </si>
  <si>
    <t>Adur</t>
  </si>
  <si>
    <t>45UB</t>
  </si>
  <si>
    <t>South East</t>
  </si>
  <si>
    <t>Large Urban</t>
  </si>
  <si>
    <t>Allerdale</t>
  </si>
  <si>
    <t>16UB</t>
  </si>
  <si>
    <t>North West</t>
  </si>
  <si>
    <t>Rural-80</t>
  </si>
  <si>
    <t>Amber Valley</t>
  </si>
  <si>
    <t>17UB</t>
  </si>
  <si>
    <t>East Midlands</t>
  </si>
  <si>
    <t>Significant Rural</t>
  </si>
  <si>
    <t>Arun</t>
  </si>
  <si>
    <t>45UC</t>
  </si>
  <si>
    <t>Ashfield</t>
  </si>
  <si>
    <t>37UB</t>
  </si>
  <si>
    <t>Other Urban</t>
  </si>
  <si>
    <t>Ashford</t>
  </si>
  <si>
    <t>29UB</t>
  </si>
  <si>
    <t>Aylesbury Vale</t>
  </si>
  <si>
    <t>11UB</t>
  </si>
  <si>
    <t>Rural-50</t>
  </si>
  <si>
    <t>Babergh</t>
  </si>
  <si>
    <t>42UB</t>
  </si>
  <si>
    <t>East of England</t>
  </si>
  <si>
    <t>Barking and Dagenham</t>
  </si>
  <si>
    <t>00AB</t>
  </si>
  <si>
    <t>London</t>
  </si>
  <si>
    <t>Major Urban</t>
  </si>
  <si>
    <t>Barnet</t>
  </si>
  <si>
    <t>00AC</t>
  </si>
  <si>
    <t>Barnsley</t>
  </si>
  <si>
    <t>00CC</t>
  </si>
  <si>
    <t>Yorkshire and The Humber</t>
  </si>
  <si>
    <t>Barrow-in-Furness</t>
  </si>
  <si>
    <t>16UC</t>
  </si>
  <si>
    <t>Basildon</t>
  </si>
  <si>
    <t>22UB</t>
  </si>
  <si>
    <t>Basingstoke and Deane</t>
  </si>
  <si>
    <t>24UB</t>
  </si>
  <si>
    <t>Bassetlaw</t>
  </si>
  <si>
    <t>37UC</t>
  </si>
  <si>
    <t>Bath and North East Somerset</t>
  </si>
  <si>
    <t>00HA</t>
  </si>
  <si>
    <t>South West</t>
  </si>
  <si>
    <t>Bedford</t>
  </si>
  <si>
    <t>00KB</t>
  </si>
  <si>
    <t>Bexley</t>
  </si>
  <si>
    <t>00AD</t>
  </si>
  <si>
    <t>Birmingham</t>
  </si>
  <si>
    <t>00CN</t>
  </si>
  <si>
    <t>West Midlands</t>
  </si>
  <si>
    <t>Blaby</t>
  </si>
  <si>
    <t>31UB</t>
  </si>
  <si>
    <t>Blackburn with Darwen</t>
  </si>
  <si>
    <t>00EX</t>
  </si>
  <si>
    <t>Blackpool</t>
  </si>
  <si>
    <t>00EY</t>
  </si>
  <si>
    <t>Bolsover</t>
  </si>
  <si>
    <t>17UC</t>
  </si>
  <si>
    <t>Bolton</t>
  </si>
  <si>
    <t>00BL</t>
  </si>
  <si>
    <t>Boston</t>
  </si>
  <si>
    <t>32UB</t>
  </si>
  <si>
    <t>Bournemouth</t>
  </si>
  <si>
    <t>00HN</t>
  </si>
  <si>
    <t>Bracknell Forest</t>
  </si>
  <si>
    <t>00MA</t>
  </si>
  <si>
    <t>Bradford</t>
  </si>
  <si>
    <t>00CX</t>
  </si>
  <si>
    <t>Braintree</t>
  </si>
  <si>
    <t>22UC</t>
  </si>
  <si>
    <t>Breckland</t>
  </si>
  <si>
    <t>33UB</t>
  </si>
  <si>
    <t>Brent</t>
  </si>
  <si>
    <t>00AE</t>
  </si>
  <si>
    <t>Brentwood</t>
  </si>
  <si>
    <t>22UD</t>
  </si>
  <si>
    <t>Brighton and Hove</t>
  </si>
  <si>
    <t>00ML</t>
  </si>
  <si>
    <t>Bristol City of</t>
  </si>
  <si>
    <t>00HB</t>
  </si>
  <si>
    <t>Broadland</t>
  </si>
  <si>
    <t>33UC</t>
  </si>
  <si>
    <t>Bromley</t>
  </si>
  <si>
    <t>00AF</t>
  </si>
  <si>
    <t>Bromsgrove</t>
  </si>
  <si>
    <t>47UB</t>
  </si>
  <si>
    <t>Broxbourne</t>
  </si>
  <si>
    <t>26UB</t>
  </si>
  <si>
    <t>Broxtowe</t>
  </si>
  <si>
    <t>37UD</t>
  </si>
  <si>
    <t>Burnley</t>
  </si>
  <si>
    <t>30UD</t>
  </si>
  <si>
    <t>Bury</t>
  </si>
  <si>
    <t>00BM</t>
  </si>
  <si>
    <t>Calderdale</t>
  </si>
  <si>
    <t>00CY</t>
  </si>
  <si>
    <t>Cambridge</t>
  </si>
  <si>
    <t>12UB</t>
  </si>
  <si>
    <t>Camden</t>
  </si>
  <si>
    <t>00AG</t>
  </si>
  <si>
    <t>Cannock Chase</t>
  </si>
  <si>
    <t>41UB</t>
  </si>
  <si>
    <t>Canterbury</t>
  </si>
  <si>
    <t>29UC</t>
  </si>
  <si>
    <t>Carlisle</t>
  </si>
  <si>
    <t>16UD</t>
  </si>
  <si>
    <t>Castle Point</t>
  </si>
  <si>
    <t>22UE</t>
  </si>
  <si>
    <t>Central Bedfordshire</t>
  </si>
  <si>
    <t>00KC</t>
  </si>
  <si>
    <t>Charnwood</t>
  </si>
  <si>
    <t>31UC</t>
  </si>
  <si>
    <t>Chelmsford</t>
  </si>
  <si>
    <t>22UF</t>
  </si>
  <si>
    <t>Cheltenham</t>
  </si>
  <si>
    <t>23UB</t>
  </si>
  <si>
    <t>Cherwell</t>
  </si>
  <si>
    <t>38UB</t>
  </si>
  <si>
    <t>Cheshire East</t>
  </si>
  <si>
    <t>00EQ</t>
  </si>
  <si>
    <t>Cheshire West and Chester</t>
  </si>
  <si>
    <t>00EW</t>
  </si>
  <si>
    <t>Chesterfield</t>
  </si>
  <si>
    <t>17UD</t>
  </si>
  <si>
    <t>Chichester</t>
  </si>
  <si>
    <t>45UD</t>
  </si>
  <si>
    <t>Chiltern</t>
  </si>
  <si>
    <t>11UC</t>
  </si>
  <si>
    <t>Chorley</t>
  </si>
  <si>
    <t>30UE</t>
  </si>
  <si>
    <t>Christchurch</t>
  </si>
  <si>
    <t>19UC</t>
  </si>
  <si>
    <t>City of London</t>
  </si>
  <si>
    <t>00AA</t>
  </si>
  <si>
    <t>Colchester</t>
  </si>
  <si>
    <t>22UG</t>
  </si>
  <si>
    <t>Copeland</t>
  </si>
  <si>
    <t>16UE</t>
  </si>
  <si>
    <t>Corby</t>
  </si>
  <si>
    <t>34UB</t>
  </si>
  <si>
    <t>Cornwall</t>
  </si>
  <si>
    <t>00HE</t>
  </si>
  <si>
    <t>Cotswold</t>
  </si>
  <si>
    <t>23UC</t>
  </si>
  <si>
    <t>Coventry</t>
  </si>
  <si>
    <t>00CQ</t>
  </si>
  <si>
    <t>Craven</t>
  </si>
  <si>
    <t>36UB</t>
  </si>
  <si>
    <t>Crawley</t>
  </si>
  <si>
    <t>45UE</t>
  </si>
  <si>
    <t>Croydon</t>
  </si>
  <si>
    <t>00AH</t>
  </si>
  <si>
    <t>Dacorum</t>
  </si>
  <si>
    <t>26UC</t>
  </si>
  <si>
    <t>Darlington</t>
  </si>
  <si>
    <t>00EH</t>
  </si>
  <si>
    <t>North East</t>
  </si>
  <si>
    <t>Dartford</t>
  </si>
  <si>
    <t>29UD</t>
  </si>
  <si>
    <t>Daventry</t>
  </si>
  <si>
    <t>34UC</t>
  </si>
  <si>
    <t>Derby</t>
  </si>
  <si>
    <t>00FK</t>
  </si>
  <si>
    <t>Derbyshire Dales</t>
  </si>
  <si>
    <t>17UF</t>
  </si>
  <si>
    <t>Doncaster</t>
  </si>
  <si>
    <t>00CE</t>
  </si>
  <si>
    <t>Dover</t>
  </si>
  <si>
    <t>29UE</t>
  </si>
  <si>
    <t>Dudley</t>
  </si>
  <si>
    <t>00CR</t>
  </si>
  <si>
    <t>Durham</t>
  </si>
  <si>
    <t>00EJ</t>
  </si>
  <si>
    <t>Ealing</t>
  </si>
  <si>
    <t>00AJ</t>
  </si>
  <si>
    <t>East Cambridgeshire</t>
  </si>
  <si>
    <t>12UC</t>
  </si>
  <si>
    <t>East Devon</t>
  </si>
  <si>
    <t>18UB</t>
  </si>
  <si>
    <t>East Dorset</t>
  </si>
  <si>
    <t>19UD</t>
  </si>
  <si>
    <t>East Hampshire</t>
  </si>
  <si>
    <t>24UC</t>
  </si>
  <si>
    <t>East Hertfordshire</t>
  </si>
  <si>
    <t>26UD</t>
  </si>
  <si>
    <t>East Lindsey</t>
  </si>
  <si>
    <t>32UC</t>
  </si>
  <si>
    <t>East Northamptonshire</t>
  </si>
  <si>
    <t>34UD</t>
  </si>
  <si>
    <t>East Riding of Yorkshire</t>
  </si>
  <si>
    <t>00FB</t>
  </si>
  <si>
    <t>East Staffordshire</t>
  </si>
  <si>
    <t>41UC</t>
  </si>
  <si>
    <t>Eastbourne</t>
  </si>
  <si>
    <t>21UC</t>
  </si>
  <si>
    <t>Eastleigh</t>
  </si>
  <si>
    <t>24UD</t>
  </si>
  <si>
    <t>Eden</t>
  </si>
  <si>
    <t>16UF</t>
  </si>
  <si>
    <t>Elmbridge</t>
  </si>
  <si>
    <t>43UB</t>
  </si>
  <si>
    <t>Enfield</t>
  </si>
  <si>
    <t>00AK</t>
  </si>
  <si>
    <t>Epping Forest</t>
  </si>
  <si>
    <t>22UH</t>
  </si>
  <si>
    <t>Epsom and Ewell</t>
  </si>
  <si>
    <t>43UC</t>
  </si>
  <si>
    <t>Erewash</t>
  </si>
  <si>
    <t>17UG</t>
  </si>
  <si>
    <t>Exeter</t>
  </si>
  <si>
    <t>18UC</t>
  </si>
  <si>
    <t>Fareham</t>
  </si>
  <si>
    <t>24UE</t>
  </si>
  <si>
    <t>Fenland</t>
  </si>
  <si>
    <t>12UD</t>
  </si>
  <si>
    <t>Forest Heath</t>
  </si>
  <si>
    <t>42UC</t>
  </si>
  <si>
    <t>Forest of Dean</t>
  </si>
  <si>
    <t>23UD</t>
  </si>
  <si>
    <t>Fylde</t>
  </si>
  <si>
    <t>30UF</t>
  </si>
  <si>
    <t>Gateshead</t>
  </si>
  <si>
    <t>00CH</t>
  </si>
  <si>
    <t>Gedling</t>
  </si>
  <si>
    <t>37UE</t>
  </si>
  <si>
    <t>Gloucester</t>
  </si>
  <si>
    <t>23UE</t>
  </si>
  <si>
    <t>Gosport</t>
  </si>
  <si>
    <t>24UF</t>
  </si>
  <si>
    <t>Gravesham</t>
  </si>
  <si>
    <t>29UG</t>
  </si>
  <si>
    <t>Great Yarmouth</t>
  </si>
  <si>
    <t>33UD</t>
  </si>
  <si>
    <t>Greenwich</t>
  </si>
  <si>
    <t>00AL</t>
  </si>
  <si>
    <t>Guildford</t>
  </si>
  <si>
    <t>43UD</t>
  </si>
  <si>
    <t>Hackney</t>
  </si>
  <si>
    <t>00AM</t>
  </si>
  <si>
    <t>Halton</t>
  </si>
  <si>
    <t>00ET</t>
  </si>
  <si>
    <t>Hambleton</t>
  </si>
  <si>
    <t>36UC</t>
  </si>
  <si>
    <t>Hammersmith and Fulham</t>
  </si>
  <si>
    <t>00AN</t>
  </si>
  <si>
    <t>Harborough</t>
  </si>
  <si>
    <t>31UD</t>
  </si>
  <si>
    <t>Haringey</t>
  </si>
  <si>
    <t>00AP</t>
  </si>
  <si>
    <t>Harlow</t>
  </si>
  <si>
    <t>22UJ</t>
  </si>
  <si>
    <t>Harrogate</t>
  </si>
  <si>
    <t>36UD</t>
  </si>
  <si>
    <t>Harrow</t>
  </si>
  <si>
    <t>00AQ</t>
  </si>
  <si>
    <t>Hart</t>
  </si>
  <si>
    <t>24UG</t>
  </si>
  <si>
    <t>Hartlepool</t>
  </si>
  <si>
    <t>00EB</t>
  </si>
  <si>
    <t>Hastings</t>
  </si>
  <si>
    <t>21UD</t>
  </si>
  <si>
    <t>Havant</t>
  </si>
  <si>
    <t>24UH</t>
  </si>
  <si>
    <t>Havering</t>
  </si>
  <si>
    <t>00AR</t>
  </si>
  <si>
    <t>Herefordshire County of</t>
  </si>
  <si>
    <t>00GA</t>
  </si>
  <si>
    <t>Hertsmere</t>
  </si>
  <si>
    <t>26UE</t>
  </si>
  <si>
    <t>High Peak</t>
  </si>
  <si>
    <t>17UH</t>
  </si>
  <si>
    <t>Hillingdon</t>
  </si>
  <si>
    <t>00AS</t>
  </si>
  <si>
    <t>Hinckley and Bosworth</t>
  </si>
  <si>
    <t>31UE</t>
  </si>
  <si>
    <t>Horsham</t>
  </si>
  <si>
    <t>45UF</t>
  </si>
  <si>
    <t>Hounslow</t>
  </si>
  <si>
    <t>00AT</t>
  </si>
  <si>
    <t>Huntingdonshire</t>
  </si>
  <si>
    <t>12UE</t>
  </si>
  <si>
    <t>Hyndburn</t>
  </si>
  <si>
    <t>30UG</t>
  </si>
  <si>
    <t>Ipswich</t>
  </si>
  <si>
    <t>42UD</t>
  </si>
  <si>
    <t>Isle of Wight</t>
  </si>
  <si>
    <t>00MW</t>
  </si>
  <si>
    <t>Isles of Scilly</t>
  </si>
  <si>
    <t>00HF</t>
  </si>
  <si>
    <t>Islington</t>
  </si>
  <si>
    <t>00AU</t>
  </si>
  <si>
    <t>Kensington and Chelsea</t>
  </si>
  <si>
    <t>00AW</t>
  </si>
  <si>
    <t>Kettering</t>
  </si>
  <si>
    <t>34UE</t>
  </si>
  <si>
    <t>King`s Lynn and West Norfolk</t>
  </si>
  <si>
    <t>33UE</t>
  </si>
  <si>
    <t>Kingston upon Hull City of</t>
  </si>
  <si>
    <t>00FA</t>
  </si>
  <si>
    <t>Kingston upon Thames</t>
  </si>
  <si>
    <t>00AX</t>
  </si>
  <si>
    <t>Kirklees</t>
  </si>
  <si>
    <t>00CZ</t>
  </si>
  <si>
    <t>Knowsley</t>
  </si>
  <si>
    <t>00BX</t>
  </si>
  <si>
    <t>Lambeth</t>
  </si>
  <si>
    <t>00AY</t>
  </si>
  <si>
    <t>Lancaster</t>
  </si>
  <si>
    <t>30UH</t>
  </si>
  <si>
    <t>Leeds</t>
  </si>
  <si>
    <t>00DA</t>
  </si>
  <si>
    <t>Leicester</t>
  </si>
  <si>
    <t>00FN</t>
  </si>
  <si>
    <t>Lewes</t>
  </si>
  <si>
    <t>21UF</t>
  </si>
  <si>
    <t>Lewisham</t>
  </si>
  <si>
    <t>00AZ</t>
  </si>
  <si>
    <t>Lichfield</t>
  </si>
  <si>
    <t>41UD</t>
  </si>
  <si>
    <t>Lincoln</t>
  </si>
  <si>
    <t>32UD</t>
  </si>
  <si>
    <t>Liverpool</t>
  </si>
  <si>
    <t>00BY</t>
  </si>
  <si>
    <t>Luton</t>
  </si>
  <si>
    <t>00KA</t>
  </si>
  <si>
    <t>Maidstone</t>
  </si>
  <si>
    <t>29UH</t>
  </si>
  <si>
    <t>Maldon</t>
  </si>
  <si>
    <t>22UK</t>
  </si>
  <si>
    <t>Malvern Hills</t>
  </si>
  <si>
    <t>47UC</t>
  </si>
  <si>
    <t>Manchester</t>
  </si>
  <si>
    <t>00BN</t>
  </si>
  <si>
    <t>Mansfield</t>
  </si>
  <si>
    <t>37UF</t>
  </si>
  <si>
    <t>Medway</t>
  </si>
  <si>
    <t>00LC</t>
  </si>
  <si>
    <t>Melton</t>
  </si>
  <si>
    <t>31UG</t>
  </si>
  <si>
    <t>Mendip</t>
  </si>
  <si>
    <t>40UB</t>
  </si>
  <si>
    <t>Merton</t>
  </si>
  <si>
    <t>00BA</t>
  </si>
  <si>
    <t>Mid Devon</t>
  </si>
  <si>
    <t>18UD</t>
  </si>
  <si>
    <t>Mid Suffolk</t>
  </si>
  <si>
    <t>42UE</t>
  </si>
  <si>
    <t>Mid Sussex</t>
  </si>
  <si>
    <t>45UG</t>
  </si>
  <si>
    <t>Middlesbrough</t>
  </si>
  <si>
    <t>00EC</t>
  </si>
  <si>
    <t>Milton Keynes</t>
  </si>
  <si>
    <t>00MG</t>
  </si>
  <si>
    <t>Mole Valley</t>
  </si>
  <si>
    <t>43UE</t>
  </si>
  <si>
    <t>New Forest</t>
  </si>
  <si>
    <t>24UJ</t>
  </si>
  <si>
    <t>Newark and Sherwood</t>
  </si>
  <si>
    <t>37UG</t>
  </si>
  <si>
    <t>Newcastle upon Tyne</t>
  </si>
  <si>
    <t>00CJ</t>
  </si>
  <si>
    <t>Newcastle-under-Lyme</t>
  </si>
  <si>
    <t>41UE</t>
  </si>
  <si>
    <t>Newham</t>
  </si>
  <si>
    <t>00BB</t>
  </si>
  <si>
    <t>North Devon</t>
  </si>
  <si>
    <t>18UE</t>
  </si>
  <si>
    <t>North Dorset</t>
  </si>
  <si>
    <t>19UE</t>
  </si>
  <si>
    <t>North East Derbyshire</t>
  </si>
  <si>
    <t>17UJ</t>
  </si>
  <si>
    <t>North East Lincolnshire</t>
  </si>
  <si>
    <t>00FC</t>
  </si>
  <si>
    <t>North Hertfordshire</t>
  </si>
  <si>
    <t>26UF</t>
  </si>
  <si>
    <t>North Kesteven</t>
  </si>
  <si>
    <t>32UE</t>
  </si>
  <si>
    <t>North Lincolnshire</t>
  </si>
  <si>
    <t>00FD</t>
  </si>
  <si>
    <t>North Norfolk</t>
  </si>
  <si>
    <t>33UF</t>
  </si>
  <si>
    <t>North Somerset</t>
  </si>
  <si>
    <t>00HC</t>
  </si>
  <si>
    <t>North Tyneside</t>
  </si>
  <si>
    <t>00CK</t>
  </si>
  <si>
    <t>North Warwickshire</t>
  </si>
  <si>
    <t>44UB</t>
  </si>
  <si>
    <t>North West Leicestershire</t>
  </si>
  <si>
    <t>31UH</t>
  </si>
  <si>
    <t>Northampton</t>
  </si>
  <si>
    <t>34UF</t>
  </si>
  <si>
    <t>Northumberland</t>
  </si>
  <si>
    <t>00EM</t>
  </si>
  <si>
    <t>Norwich</t>
  </si>
  <si>
    <t>33UG</t>
  </si>
  <si>
    <t>Nottingham</t>
  </si>
  <si>
    <t>00FY</t>
  </si>
  <si>
    <t>Nuneaton and Bedworth</t>
  </si>
  <si>
    <t>44UC</t>
  </si>
  <si>
    <t>Oadby and Wigston</t>
  </si>
  <si>
    <t>31UJ</t>
  </si>
  <si>
    <t>Oldham</t>
  </si>
  <si>
    <t>00BP</t>
  </si>
  <si>
    <t>Oxford</t>
  </si>
  <si>
    <t>38UC</t>
  </si>
  <si>
    <t>Pendle</t>
  </si>
  <si>
    <t>30UJ</t>
  </si>
  <si>
    <t>Peterborough</t>
  </si>
  <si>
    <t>00JA</t>
  </si>
  <si>
    <t>Plymouth</t>
  </si>
  <si>
    <t>00HG</t>
  </si>
  <si>
    <t>Poole</t>
  </si>
  <si>
    <t>00HP</t>
  </si>
  <si>
    <t>Portsmouth</t>
  </si>
  <si>
    <t>00MR</t>
  </si>
  <si>
    <t>Preston</t>
  </si>
  <si>
    <t>30UK</t>
  </si>
  <si>
    <t>Purbeck</t>
  </si>
  <si>
    <t>19UG</t>
  </si>
  <si>
    <t>Reading</t>
  </si>
  <si>
    <t>00MC</t>
  </si>
  <si>
    <t>Redbridge</t>
  </si>
  <si>
    <t>00BC</t>
  </si>
  <si>
    <t>Redcar and Cleveland</t>
  </si>
  <si>
    <t>00EE</t>
  </si>
  <si>
    <t>Redditch</t>
  </si>
  <si>
    <t>47UD</t>
  </si>
  <si>
    <t>Reigate and Banstead</t>
  </si>
  <si>
    <t>43UF</t>
  </si>
  <si>
    <t>Ribble Valley</t>
  </si>
  <si>
    <t>30UL</t>
  </si>
  <si>
    <t>Richmond upon Thames</t>
  </si>
  <si>
    <t>00BD</t>
  </si>
  <si>
    <t>Richmondshire</t>
  </si>
  <si>
    <t>36UE</t>
  </si>
  <si>
    <t>Rochdale</t>
  </si>
  <si>
    <t>00BQ</t>
  </si>
  <si>
    <t>Rochford</t>
  </si>
  <si>
    <t>22UL</t>
  </si>
  <si>
    <t>Rossendale</t>
  </si>
  <si>
    <t>30UM</t>
  </si>
  <si>
    <t>Rother</t>
  </si>
  <si>
    <t>21UG</t>
  </si>
  <si>
    <t>Rotherham</t>
  </si>
  <si>
    <t>00CF</t>
  </si>
  <si>
    <t>Rugby</t>
  </si>
  <si>
    <t>44UD</t>
  </si>
  <si>
    <t>Runnymede</t>
  </si>
  <si>
    <t>43UG</t>
  </si>
  <si>
    <t>Rushcliffe</t>
  </si>
  <si>
    <t>37UJ</t>
  </si>
  <si>
    <t>Rushmoor</t>
  </si>
  <si>
    <t>24UL</t>
  </si>
  <si>
    <t>Rutland</t>
  </si>
  <si>
    <t>00FP</t>
  </si>
  <si>
    <t>Ryedale</t>
  </si>
  <si>
    <t>36UF</t>
  </si>
  <si>
    <t>Salford</t>
  </si>
  <si>
    <t>00BR</t>
  </si>
  <si>
    <t>Sandwell</t>
  </si>
  <si>
    <t>00CS</t>
  </si>
  <si>
    <t>Scarborough</t>
  </si>
  <si>
    <t>36UG</t>
  </si>
  <si>
    <t>Sedgemoor</t>
  </si>
  <si>
    <t>40UC</t>
  </si>
  <si>
    <t>Sefton</t>
  </si>
  <si>
    <t>00CA</t>
  </si>
  <si>
    <t>Selby</t>
  </si>
  <si>
    <t>36UH</t>
  </si>
  <si>
    <t>Sevenoaks</t>
  </si>
  <si>
    <t>29UK</t>
  </si>
  <si>
    <t>Sheffield</t>
  </si>
  <si>
    <t>00CG</t>
  </si>
  <si>
    <t>Shepway</t>
  </si>
  <si>
    <t>29UL</t>
  </si>
  <si>
    <t>Shropshire</t>
  </si>
  <si>
    <t>00GG</t>
  </si>
  <si>
    <t>Slough</t>
  </si>
  <si>
    <t>00MD</t>
  </si>
  <si>
    <t>Solihull</t>
  </si>
  <si>
    <t>00CT</t>
  </si>
  <si>
    <t>South Bucks</t>
  </si>
  <si>
    <t>11UE</t>
  </si>
  <si>
    <t>South Cambridgeshire</t>
  </si>
  <si>
    <t>12UG</t>
  </si>
  <si>
    <t>South Derbyshire</t>
  </si>
  <si>
    <t>17UK</t>
  </si>
  <si>
    <t>South Gloucestershire</t>
  </si>
  <si>
    <t>00HD</t>
  </si>
  <si>
    <t>South Hams</t>
  </si>
  <si>
    <t>18UG</t>
  </si>
  <si>
    <t>South Holland</t>
  </si>
  <si>
    <t>32UF</t>
  </si>
  <si>
    <t>South Kesteven</t>
  </si>
  <si>
    <t>32UG</t>
  </si>
  <si>
    <t>South Lakeland</t>
  </si>
  <si>
    <t>16UG</t>
  </si>
  <si>
    <t>South Norfolk</t>
  </si>
  <si>
    <t>33UH</t>
  </si>
  <si>
    <t>South Northamptonshire</t>
  </si>
  <si>
    <t>34UG</t>
  </si>
  <si>
    <t>South Oxfordshire</t>
  </si>
  <si>
    <t>38UD</t>
  </si>
  <si>
    <t>South Ribble</t>
  </si>
  <si>
    <t>30UN</t>
  </si>
  <si>
    <t>South Somerset</t>
  </si>
  <si>
    <t>40UD</t>
  </si>
  <si>
    <t>South Staffordshire</t>
  </si>
  <si>
    <t>41UF</t>
  </si>
  <si>
    <t>South Tyneside</t>
  </si>
  <si>
    <t>00CL</t>
  </si>
  <si>
    <t>Southampton</t>
  </si>
  <si>
    <t>00MS</t>
  </si>
  <si>
    <t>Southend-on-Sea</t>
  </si>
  <si>
    <t>00KF</t>
  </si>
  <si>
    <t>Southwark</t>
  </si>
  <si>
    <t>00BE</t>
  </si>
  <si>
    <t>Spelthorne</t>
  </si>
  <si>
    <t>43UH</t>
  </si>
  <si>
    <t>St Albans</t>
  </si>
  <si>
    <t>26UG</t>
  </si>
  <si>
    <t>St. Edmundsbury</t>
  </si>
  <si>
    <t>42UF</t>
  </si>
  <si>
    <t>St. Helens</t>
  </si>
  <si>
    <t>00BZ</t>
  </si>
  <si>
    <t>Stafford</t>
  </si>
  <si>
    <t>41UG</t>
  </si>
  <si>
    <t>Staffordshire Moorlands</t>
  </si>
  <si>
    <t>41UH</t>
  </si>
  <si>
    <t>Stevenage</t>
  </si>
  <si>
    <t>26UH</t>
  </si>
  <si>
    <t>Stockport</t>
  </si>
  <si>
    <t>00BS</t>
  </si>
  <si>
    <t>Stockton-on-Tees</t>
  </si>
  <si>
    <t>00EF</t>
  </si>
  <si>
    <t>Stoke-on-Trent</t>
  </si>
  <si>
    <t>00GL</t>
  </si>
  <si>
    <t>Stratford-on-Avon</t>
  </si>
  <si>
    <t>44UE</t>
  </si>
  <si>
    <t>Stroud</t>
  </si>
  <si>
    <t>23UF</t>
  </si>
  <si>
    <t>Suffolk Coastal</t>
  </si>
  <si>
    <t>42UG</t>
  </si>
  <si>
    <t>Sunderland</t>
  </si>
  <si>
    <t>00CM</t>
  </si>
  <si>
    <t>Surrey Heath</t>
  </si>
  <si>
    <t>43UJ</t>
  </si>
  <si>
    <t>Sutton</t>
  </si>
  <si>
    <t>00BF</t>
  </si>
  <si>
    <t>Swale</t>
  </si>
  <si>
    <t>29UM</t>
  </si>
  <si>
    <t>Swindon</t>
  </si>
  <si>
    <t>00HX</t>
  </si>
  <si>
    <t>Tameside</t>
  </si>
  <si>
    <t>00BT</t>
  </si>
  <si>
    <t>Tamworth</t>
  </si>
  <si>
    <t>41UK</t>
  </si>
  <si>
    <t>Tandridge</t>
  </si>
  <si>
    <t>43UK</t>
  </si>
  <si>
    <t>Taunton Deane</t>
  </si>
  <si>
    <t>40UE</t>
  </si>
  <si>
    <t>Teignbridge</t>
  </si>
  <si>
    <t>18UH</t>
  </si>
  <si>
    <t>Telford and Wrekin</t>
  </si>
  <si>
    <t>00GF</t>
  </si>
  <si>
    <t>Tendring</t>
  </si>
  <si>
    <t>22UN</t>
  </si>
  <si>
    <t>Test Valley</t>
  </si>
  <si>
    <t>24UN</t>
  </si>
  <si>
    <t>Tewkesbury</t>
  </si>
  <si>
    <t>23UG</t>
  </si>
  <si>
    <t>Thanet</t>
  </si>
  <si>
    <t>29UN</t>
  </si>
  <si>
    <t>Three Rivers</t>
  </si>
  <si>
    <t>26UJ</t>
  </si>
  <si>
    <t>Thurrock</t>
  </si>
  <si>
    <t>00KG</t>
  </si>
  <si>
    <t>Tonbridge and Malling</t>
  </si>
  <si>
    <t>29UP</t>
  </si>
  <si>
    <t>Torbay</t>
  </si>
  <si>
    <t>00HH</t>
  </si>
  <si>
    <t>Torridge</t>
  </si>
  <si>
    <t>18UK</t>
  </si>
  <si>
    <t>Tower Hamlets</t>
  </si>
  <si>
    <t>00BG</t>
  </si>
  <si>
    <t>Trafford</t>
  </si>
  <si>
    <t>00BU</t>
  </si>
  <si>
    <t>Tunbridge Wells</t>
  </si>
  <si>
    <t>29UQ</t>
  </si>
  <si>
    <t>Uttlesford</t>
  </si>
  <si>
    <t>22UQ</t>
  </si>
  <si>
    <t>Vale of White Horse</t>
  </si>
  <si>
    <t>38UE</t>
  </si>
  <si>
    <t>Wakefield</t>
  </si>
  <si>
    <t>00DB</t>
  </si>
  <si>
    <t>Walsall</t>
  </si>
  <si>
    <t>00CU</t>
  </si>
  <si>
    <t>Waltham Forest</t>
  </si>
  <si>
    <t>00BH</t>
  </si>
  <si>
    <t>Wandsworth</t>
  </si>
  <si>
    <t>00BJ</t>
  </si>
  <si>
    <t>Warrington</t>
  </si>
  <si>
    <t>00EU</t>
  </si>
  <si>
    <t>Warwick</t>
  </si>
  <si>
    <t>44UF</t>
  </si>
  <si>
    <t>Watford</t>
  </si>
  <si>
    <t>26UK</t>
  </si>
  <si>
    <t>Waveney</t>
  </si>
  <si>
    <t>42UH</t>
  </si>
  <si>
    <t>Waverley</t>
  </si>
  <si>
    <t>43UL</t>
  </si>
  <si>
    <t>Wealden</t>
  </si>
  <si>
    <t>21UH</t>
  </si>
  <si>
    <t>Wellingborough</t>
  </si>
  <si>
    <t>34UH</t>
  </si>
  <si>
    <t>Welwyn Hatfield</t>
  </si>
  <si>
    <t>26UL</t>
  </si>
  <si>
    <t>West Berkshire</t>
  </si>
  <si>
    <t>00MB</t>
  </si>
  <si>
    <t>West Devon</t>
  </si>
  <si>
    <t>18UL</t>
  </si>
  <si>
    <t>West Dorset</t>
  </si>
  <si>
    <t>19UH</t>
  </si>
  <si>
    <t>West Lancashire</t>
  </si>
  <si>
    <t>30UP</t>
  </si>
  <si>
    <t>West Lindsey</t>
  </si>
  <si>
    <t>32UH</t>
  </si>
  <si>
    <t>West Oxfordshire</t>
  </si>
  <si>
    <t>38UF</t>
  </si>
  <si>
    <t>West Somerset</t>
  </si>
  <si>
    <t>40UF</t>
  </si>
  <si>
    <t>Westminster</t>
  </si>
  <si>
    <t>00BK</t>
  </si>
  <si>
    <t>Weymouth and Portland</t>
  </si>
  <si>
    <t>19UJ</t>
  </si>
  <si>
    <t>Wigan</t>
  </si>
  <si>
    <t>00BW</t>
  </si>
  <si>
    <t>Wiltshire</t>
  </si>
  <si>
    <t>00HY</t>
  </si>
  <si>
    <t>Winchester</t>
  </si>
  <si>
    <t>24UP</t>
  </si>
  <si>
    <t>Windsor and Maidenhead</t>
  </si>
  <si>
    <t>00ME</t>
  </si>
  <si>
    <t>Wirral</t>
  </si>
  <si>
    <t>00CB</t>
  </si>
  <si>
    <t>Woking</t>
  </si>
  <si>
    <t>43UM</t>
  </si>
  <si>
    <t>Wokingham</t>
  </si>
  <si>
    <t>00MF</t>
  </si>
  <si>
    <t>Wolverhampton</t>
  </si>
  <si>
    <t>00CW</t>
  </si>
  <si>
    <t>Worcester</t>
  </si>
  <si>
    <t>47UE</t>
  </si>
  <si>
    <t>Worthing</t>
  </si>
  <si>
    <t>45UH</t>
  </si>
  <si>
    <t>Wychavon</t>
  </si>
  <si>
    <t>47UF</t>
  </si>
  <si>
    <t>Wycombe</t>
  </si>
  <si>
    <t>11UF</t>
  </si>
  <si>
    <t>Wyre</t>
  </si>
  <si>
    <t>30UQ</t>
  </si>
  <si>
    <t>Wyre Forest</t>
  </si>
  <si>
    <t>47UG</t>
  </si>
  <si>
    <t>York</t>
  </si>
  <si>
    <t>00FF</t>
  </si>
  <si>
    <t>Insolvency number</t>
  </si>
  <si>
    <t>Insolvency Rate per 1000 businesses</t>
  </si>
  <si>
    <t>Ranking</t>
  </si>
  <si>
    <t>Total Rural Ranking</t>
  </si>
  <si>
    <t/>
  </si>
  <si>
    <t>Analysis of business insolvencies</t>
  </si>
  <si>
    <t>Insolvency rate per 1,000 businesses</t>
  </si>
  <si>
    <t>Number of insolvencies</t>
  </si>
  <si>
    <t>out of</t>
  </si>
  <si>
    <t>Rural Business Insolvencies in selected Local Authority Area</t>
  </si>
  <si>
    <t>Urban Business Insolvencies in selected Local Authority Area</t>
  </si>
  <si>
    <t>Insolvency rate ranking for selected Local Authority (all authorities)</t>
  </si>
  <si>
    <t>please select your authority of interest</t>
  </si>
  <si>
    <t>Insolvency Rate</t>
  </si>
  <si>
    <t>Insolvency rate</t>
  </si>
  <si>
    <t>Apr'12 - Mar'13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</si>
</sst>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Franklin Gothic Medium"/>
      <family val="2"/>
    </font>
    <font>
      <sz val="16"/>
      <color theme="1"/>
      <name val="Franklin Gothic Medium"/>
      <family val="2"/>
    </font>
    <font>
      <sz val="8"/>
      <color theme="1"/>
      <name val="Franklin Gothic Medium"/>
      <family val="2"/>
    </font>
    <font>
      <sz val="6"/>
      <color rgb="FFCC00CC"/>
      <name val="Franklin Gothic Medium"/>
      <family val="2"/>
    </font>
    <font>
      <b/>
      <sz val="11"/>
      <color theme="1"/>
      <name val="Franklin Gothic Medium"/>
      <family val="2"/>
    </font>
    <font>
      <u/>
      <sz val="8"/>
      <color theme="1"/>
      <name val="Franklin Gothic Medium"/>
      <family val="2"/>
    </font>
    <font>
      <sz val="11"/>
      <color theme="7" tint="0.79998168889431442"/>
      <name val="Calibri"/>
      <family val="2"/>
      <scheme val="minor"/>
    </font>
    <font>
      <sz val="11"/>
      <color theme="7" tint="0.59999389629810485"/>
      <name val="Calibri"/>
      <family val="2"/>
      <scheme val="minor"/>
    </font>
    <font>
      <sz val="10"/>
      <name val="MS Sans Serif"/>
      <family val="2"/>
    </font>
  </fonts>
  <fills count="9">
    <fill>
      <patternFill patternType="none"/>
    </fill>
    <fill>
      <patternFill patternType="gray125"/>
    </fill>
    <fill>
      <patternFill patternType="solid">
        <fgColor rgb="FFCC00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1" fillId="0" borderId="0" xfId="0" applyFont="1"/>
    <xf numFmtId="0" fontId="4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3" fillId="3" borderId="0" xfId="0" applyFont="1" applyFill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3" xfId="0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3" borderId="5" xfId="0" applyFont="1" applyFill="1" applyBorder="1"/>
    <xf numFmtId="0" fontId="1" fillId="3" borderId="1" xfId="0" applyFont="1" applyFill="1" applyBorder="1"/>
    <xf numFmtId="0" fontId="1" fillId="3" borderId="7" xfId="0" applyFont="1" applyFill="1" applyBorder="1"/>
    <xf numFmtId="0" fontId="1" fillId="3" borderId="0" xfId="0" applyFont="1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left" vertical="center"/>
    </xf>
    <xf numFmtId="0" fontId="1" fillId="3" borderId="2" xfId="0" applyFont="1" applyFill="1" applyBorder="1"/>
    <xf numFmtId="0" fontId="1" fillId="3" borderId="3" xfId="0" applyFont="1" applyFill="1" applyBorder="1" applyAlignment="1">
      <alignment wrapText="1"/>
    </xf>
    <xf numFmtId="0" fontId="1" fillId="3" borderId="6" xfId="0" applyFont="1" applyFill="1" applyBorder="1"/>
    <xf numFmtId="0" fontId="1" fillId="3" borderId="0" xfId="0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6" fillId="3" borderId="0" xfId="0" applyFont="1" applyFill="1"/>
    <xf numFmtId="0" fontId="5" fillId="2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7" fillId="7" borderId="0" xfId="0" applyFont="1" applyFill="1"/>
    <xf numFmtId="0" fontId="8" fillId="8" borderId="0" xfId="0" applyFont="1" applyFill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2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212912</xdr:colOff>
      <xdr:row>2</xdr:row>
      <xdr:rowOff>123265</xdr:rowOff>
    </xdr:from>
    <xdr:to>
      <xdr:col>3</xdr:col>
      <xdr:colOff>22413</xdr:colOff>
      <xdr:row>2</xdr:row>
      <xdr:rowOff>123265</xdr:rowOff>
    </xdr:to>
    <xdr:cxnSp macro="">
      <xdr:nvCxnSpPr>
        <xdr:cNvPr id="3" name="Straight Arrow Connector 2"/>
        <xdr:cNvCxnSpPr/>
      </xdr:nvCxnSpPr>
      <xdr:spPr>
        <a:xfrm flipH="1">
          <a:off x="4291853" y="593912"/>
          <a:ext cx="414619" cy="0"/>
        </a:xfrm>
        <a:prstGeom prst="straightConnector1">
          <a:avLst/>
        </a:prstGeom>
        <a:ln w="38100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Z335"/>
  <sheetViews>
    <sheetView zoomScale="55" zoomScaleNormal="55" workbookViewId="0">
      <selection activeCell="H2" sqref="H2:H327"/>
    </sheetView>
  </sheetViews>
  <sheetFormatPr defaultRowHeight="15" x14ac:dyDescent="0.25"/>
  <cols>
    <col min="30" max="30" width="18.140625" bestFit="1" customWidth="1"/>
    <col min="38" max="38" width="19.5703125" bestFit="1" customWidth="1"/>
    <col min="39" max="39" width="21.140625" customWidth="1"/>
    <col min="42" max="42" width="24.7109375" bestFit="1" customWidth="1"/>
    <col min="45" max="45" width="19.140625" bestFit="1" customWidth="1"/>
    <col min="46" max="46" width="24.28515625" bestFit="1" customWidth="1"/>
    <col min="49" max="49" width="24.28515625" bestFit="1" customWidth="1"/>
    <col min="52" max="52" width="19.5703125" bestFit="1" customWidth="1"/>
    <col min="53" max="53" width="24.140625" bestFit="1" customWidth="1"/>
    <col min="59" max="59" width="15.85546875" bestFit="1" customWidth="1"/>
    <col min="63" max="63" width="27.28515625" bestFit="1" customWidth="1"/>
    <col min="70" max="70" width="23.42578125" bestFit="1" customWidth="1"/>
    <col min="73" max="73" width="23.140625" bestFit="1" customWidth="1"/>
    <col min="74" max="74" width="27.7109375" bestFit="1" customWidth="1"/>
  </cols>
  <sheetData>
    <row r="1" spans="1:7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675</v>
      </c>
      <c r="H1" t="s">
        <v>6</v>
      </c>
      <c r="I1" t="s">
        <v>676</v>
      </c>
      <c r="J1" s="34" t="str">
        <f>C330</f>
        <v>Major Urban</v>
      </c>
      <c r="K1" s="34"/>
      <c r="L1" s="34"/>
      <c r="M1" s="33" t="str">
        <f>C331</f>
        <v>Large Urban</v>
      </c>
      <c r="N1" s="33"/>
      <c r="O1" s="33"/>
      <c r="P1" s="32" t="str">
        <f>C332</f>
        <v>Other Urban</v>
      </c>
      <c r="Q1" s="32"/>
      <c r="R1" s="32"/>
      <c r="S1" s="35" t="str">
        <f>C333</f>
        <v>Rural-50</v>
      </c>
      <c r="T1" s="35"/>
      <c r="U1" s="35"/>
      <c r="V1" s="36" t="str">
        <f>C334</f>
        <v>Rural-80</v>
      </c>
      <c r="W1" s="36"/>
      <c r="X1" s="36"/>
      <c r="Y1" s="33" t="str">
        <f>C335</f>
        <v>Significant Rural</v>
      </c>
      <c r="Z1" s="33"/>
      <c r="AA1" s="33"/>
      <c r="AD1" t="s">
        <v>677</v>
      </c>
      <c r="AE1" t="s">
        <v>7</v>
      </c>
      <c r="AF1" t="str">
        <f>LOOKUP(AE1,$A$2:$A$327,I$2:I$327)</f>
        <v>9999</v>
      </c>
      <c r="AG1">
        <f t="array" ref="AG1">INDEX($AF$1:$AF$326,MATCH(SMALL(COUNTIF($AF$1:$AF$326,"&lt;"&amp;$AF$1:$AF$326),ROW($AF1:$AG1)),COUNTIF($AF$1:$AF$326,"&lt;"&amp;$AF$1:$AF$326),0))</f>
        <v>1</v>
      </c>
      <c r="AH1" t="str">
        <f t="array" ref="AH1">INDEX($AE$1:$AE$326,SMALL(IF($AF$1:$AF$326=$AG1,ROW($AF$1:$AF$326)),COUNTIF($AG$1:$AG1,$AG1)),1)</f>
        <v>North Somerset</v>
      </c>
      <c r="AI1">
        <f>LOOKUP(AH1,$A$2:$A$327,$G$2:$G$327)</f>
        <v>0.34248041440130139</v>
      </c>
      <c r="AL1" t="str">
        <f>C330&amp;" Ranking"</f>
        <v>Major Urban Ranking</v>
      </c>
      <c r="AM1" t="s">
        <v>32</v>
      </c>
      <c r="AN1" t="str">
        <f>LOOKUP(AM1,$A$2:$A$327,L$2:L$327)</f>
        <v>9999</v>
      </c>
      <c r="AO1">
        <f t="array" ref="AO1">INDEX($AN$1:$AN$71,MATCH(SMALL(COUNTIF($AN$1:$AN$71,"&lt;"&amp;$AN$1:$AN$71),ROW($AN1:$AO1)),COUNTIF($AN$1:$AN$71,"&lt;"&amp;$AN$1:$AN$71),0))</f>
        <v>1</v>
      </c>
      <c r="AP1" t="str">
        <f t="array" ref="AP1">INDEX($AM$1:$AM$71,SMALL(IF($AN$1:$AN$71=$AO1,ROW($AN$1:$AN$71)),COUNTIF($AO$1:$AO1,$AO1)),1)</f>
        <v>Solihull</v>
      </c>
      <c r="AQ1">
        <f>LOOKUP(AP1,$A$2:$A$327,$G$2:$G$327)</f>
        <v>0.50783977655049828</v>
      </c>
      <c r="AS1" t="str">
        <f>C331&amp;" Ranking"</f>
        <v>Large Urban Ranking</v>
      </c>
      <c r="AT1" t="s">
        <v>7</v>
      </c>
      <c r="AU1" t="str">
        <f>LOOKUP(AT1,$A$2:$A$327,O$2:O$327)</f>
        <v>9999</v>
      </c>
      <c r="AV1">
        <f t="array" ref="AV1">INDEX($AU$1:$AU$39,MATCH(SMALL(COUNTIF($AU$1:$AU$39,"&lt;"&amp;$AU$1:$AU$39),ROW($AU1:$AV1)),COUNTIF($AU$1:$AU$39,"&lt;"&amp;$AU$1:$AU$39),0))</f>
        <v>1</v>
      </c>
      <c r="AW1" t="str">
        <f t="array" ref="AW1">INDEX($AT$1:$AT$39,SMALL(IF($AU$1:$AU$39=$AV1,ROW($AU$1:$AU$39)),COUNTIF($AV$1:$AV1,$AV1)),1)</f>
        <v>Wokingham</v>
      </c>
      <c r="AX1">
        <f>LOOKUP(AW1,$A$2:$A$327,$G$2:$G$327)</f>
        <v>0.71047957371225579</v>
      </c>
      <c r="AZ1" t="str">
        <f>C332&amp;" Ranking"</f>
        <v>Other Urban Ranking</v>
      </c>
      <c r="BA1" t="s">
        <v>21</v>
      </c>
      <c r="BB1" t="str">
        <f>LOOKUP(BA1,$A$2:$A$327,R$2:R$327)</f>
        <v>9999</v>
      </c>
      <c r="BC1">
        <f t="array" ref="BC1">INDEX($BB$1:$BB$58,MATCH(SMALL(COUNTIF($BB$1:$BB$58,"&lt;"&amp;$BB$1:$BB$58),ROW($BB1:$BC1)),COUNTIF($BB$1:$BB$58,"&lt;"&amp;$BB$1:$BB$58),0))</f>
        <v>1</v>
      </c>
      <c r="BD1" t="str">
        <f t="array" ref="BD1">INDEX($BA$1:$BA$58,SMALL(IF($BB$1:$BB$58=$BC1,ROW($BB$1:$BB$58)),COUNTIF($BC$1:$BC1,$BC1)),1)</f>
        <v>Windsor and Maidenhead</v>
      </c>
      <c r="BE1">
        <f>LOOKUP(BD1,$A$2:$A$327,$G$2:$G$327)</f>
        <v>0.41191816559110256</v>
      </c>
      <c r="BG1" t="str">
        <f>C333&amp;" Ranking"</f>
        <v>Rural-50 Ranking</v>
      </c>
      <c r="BH1" t="s">
        <v>26</v>
      </c>
      <c r="BI1">
        <f>LOOKUP(BH1,$A$2:$A$327,U$2:U$327)</f>
        <v>26</v>
      </c>
      <c r="BJ1">
        <f t="array" ref="BJ1">INDEX($BI$1:$BI$48,MATCH(SMALL(COUNTIF($BI$1:$BI$48,"&lt;"&amp;$BI$1:$BI$48),ROW($BI1:$BJ1)),COUNTIF($BI$1:$BI$48,"&lt;"&amp;$BI$1:$BI$48),0))</f>
        <v>1</v>
      </c>
      <c r="BK1" t="str">
        <f t="array" ref="BK1">INDEX($BH$1:$BH$48,SMALL(IF($BI$1:$BI$48=$BJ1,ROW($BI$1:$BI$48)),COUNTIF($BJ$1:$BJ1,$BJ1)),1)</f>
        <v>North Somerset</v>
      </c>
      <c r="BL1">
        <f>LOOKUP(BK1,$A$2:$A$327,$G$2:$G$327)</f>
        <v>0.34248041440130139</v>
      </c>
      <c r="BN1" t="str">
        <f>C334&amp;" Ranking"</f>
        <v>Rural-80 Ranking</v>
      </c>
      <c r="BO1" t="s">
        <v>11</v>
      </c>
      <c r="BP1">
        <f>LOOKUP(BO1,$A$2:$A$327,X$2:X$327)</f>
        <v>16</v>
      </c>
      <c r="BQ1">
        <f t="array" ref="BQ1">INDEX($BP$1:$BP$55,MATCH(SMALL(COUNTIF($BP$1:$BP$55,"&lt;"&amp;$BP$1:$BP$55),ROW($BP1:$BQ1)),COUNTIF($BP$1:$BP$55,"&lt;"&amp;$BP$1:$BP$55),0))</f>
        <v>1</v>
      </c>
      <c r="BR1" t="str">
        <f t="array" ref="BR1">INDEX($BO$1:$BO$55,SMALL(IF($BP$1:$BP$55=$BQ1,ROW($BP$1:$BP$55)),COUNTIF($BQ$1:$BQ1,$BQ1)),1)</f>
        <v>East Cambridgeshire</v>
      </c>
      <c r="BS1">
        <f>LOOKUP(BR1,$A$2:$A$327,$G$2:$G$327)</f>
        <v>0.40020010005002504</v>
      </c>
      <c r="BU1" t="str">
        <f>C335&amp;" Ranking"</f>
        <v>Significant Rural Ranking</v>
      </c>
      <c r="BV1" t="s">
        <v>15</v>
      </c>
      <c r="BW1">
        <f>LOOKUP(BV1,$A$2:$A$327,AA$2:AA$327)</f>
        <v>34</v>
      </c>
      <c r="BX1">
        <f t="array" ref="BX1">INDEX($BW$1:$BW$55,MATCH(SMALL(COUNTIF($BW$1:$BW$55,"&lt;"&amp;$BW$1:$BW$55),ROW($BW1:$BX1)),COUNTIF($BW$1:$BW$55,"&lt;"&amp;$BW$1:$BW$55),0))</f>
        <v>1</v>
      </c>
      <c r="BY1" t="str">
        <f t="array" ref="BY1">INDEX($BV$1:$BV$55,SMALL(IF($BW$1:$BW$55=$BX1,ROW($BW$1:$BW$55)),COUNTIF($BX$1:$BX1,$BX1)),1)</f>
        <v>West Berkshire</v>
      </c>
      <c r="BZ1">
        <f>LOOKUP(BY1,$A$2:$A$327,$G$2:$G$327)</f>
        <v>0.38472763936427073</v>
      </c>
    </row>
    <row r="2" spans="1:78" x14ac:dyDescent="0.25">
      <c r="A2" t="s">
        <v>7</v>
      </c>
      <c r="B2" t="s">
        <v>8</v>
      </c>
      <c r="C2" t="s">
        <v>9</v>
      </c>
      <c r="D2" t="s">
        <v>10</v>
      </c>
      <c r="E2">
        <v>0</v>
      </c>
      <c r="F2">
        <v>0</v>
      </c>
      <c r="G2" t="str">
        <f>VLOOKUP($A2,'1213 rural'!$A$4:$C$329,2,FALSE)</f>
        <v/>
      </c>
      <c r="H2" t="str">
        <f>VLOOKUP($A2,'1213 rural'!$A$4:$C$329,3,FALSE)</f>
        <v/>
      </c>
      <c r="I2" t="str">
        <f>IF(G2="","9999",RANK(G2,G$2:G$327,1))</f>
        <v>9999</v>
      </c>
      <c r="J2" t="str">
        <f>IF($D2=$C$330,$A2,"")</f>
        <v/>
      </c>
      <c r="K2" t="str">
        <f>IF($D2=$C$330,$G2,"")</f>
        <v/>
      </c>
      <c r="L2" t="str">
        <f>IF(K2="","9999",IF($D2=$C$330,RANK(K2,K$2:K$327,1),""))</f>
        <v>9999</v>
      </c>
      <c r="M2" t="str">
        <f>IF($D2=$C$331,$A2,"")</f>
        <v>Adur</v>
      </c>
      <c r="N2" t="str">
        <f>IF($D2=$C$331,$G2,"")</f>
        <v/>
      </c>
      <c r="O2" t="str">
        <f>IF(N2="","9999",IF($D2=$C$331,RANK(N2,N$2:N$327,1),""))</f>
        <v>9999</v>
      </c>
      <c r="P2" t="str">
        <f>IF($D2=$C$332,$A2,"")</f>
        <v/>
      </c>
      <c r="Q2" t="str">
        <f>IF($D2=$C$332,$G2,"")</f>
        <v/>
      </c>
      <c r="R2" t="str">
        <f>IF(Q2="","9999",IF($D2=$C$332,RANK(Q2,Q$2:Q$327,1),""))</f>
        <v>9999</v>
      </c>
      <c r="S2" t="str">
        <f>IF($D2=$C$333,$A2,"")</f>
        <v/>
      </c>
      <c r="T2" t="str">
        <f>IF($D2=$C$333,$G2,"")</f>
        <v/>
      </c>
      <c r="U2" t="str">
        <f>IF(T2="","9999",IF($D2=$C$333,RANK(T2,T$2:T$327,1),""))</f>
        <v>9999</v>
      </c>
      <c r="V2" t="str">
        <f>IF($D2=$C$334,$A2,"")</f>
        <v/>
      </c>
      <c r="W2" t="str">
        <f>IF($D2=$C$334,$G2,"")</f>
        <v/>
      </c>
      <c r="X2" t="str">
        <f>IF(W2="","9999",IF($D2=$C$334,RANK(W2,W$2:W$327,1),""))</f>
        <v>9999</v>
      </c>
      <c r="Y2" t="str">
        <f>IF($D2=$C$335,$A2,"")</f>
        <v/>
      </c>
      <c r="Z2" t="str">
        <f>IF($D2=$C$335,$G2,"")</f>
        <v/>
      </c>
      <c r="AA2" t="str">
        <f>IF(Z2="","9999",IF($D2=$C$335,RANK(Z2,Z$2:Z$327,1),""))</f>
        <v>9999</v>
      </c>
      <c r="AD2">
        <v>326</v>
      </c>
      <c r="AE2" t="s">
        <v>11</v>
      </c>
      <c r="AF2">
        <f t="shared" ref="AF2:AF65" si="0">LOOKUP(AE2,$A$2:$A$327,I$2:I$327)</f>
        <v>37</v>
      </c>
      <c r="AG2">
        <f t="array" ref="AG2">INDEX($AF$1:$AF$326,MATCH(SMALL(COUNTIF($AF$1:$AF$326,"&lt;"&amp;$AF$1:$AF$326),ROW($AF2:$AG2)),COUNTIF($AF$1:$AF$326,"&lt;"&amp;$AF$1:$AF$326),0))</f>
        <v>2</v>
      </c>
      <c r="AH2" t="str">
        <f t="array" ref="AH2">INDEX($AE$1:$AE$326,SMALL(IF($AF$1:$AF$326=$AG2,ROW($AF$1:$AF$326)),COUNTIF($AG$1:$AG2,$AG2)),1)</f>
        <v>West Berkshire</v>
      </c>
      <c r="AI2">
        <f t="shared" ref="AI2:AI65" si="1">LOOKUP(AH2,$A$2:$A$327,$G$2:$G$327)</f>
        <v>0.38472763936427073</v>
      </c>
      <c r="AL2">
        <v>71</v>
      </c>
      <c r="AM2" t="s">
        <v>36</v>
      </c>
      <c r="AN2" t="str">
        <f t="shared" ref="AN2:AN65" si="2">LOOKUP(AM2,$A$2:$A$327,L$2:L$327)</f>
        <v>9999</v>
      </c>
      <c r="AO2">
        <f t="array" ref="AO2">INDEX($AN$1:$AN$71,MATCH(SMALL(COUNTIF($AN$1:$AN$71,"&lt;"&amp;$AN$1:$AN$71),ROW($AN2:$AO2)),COUNTIF($AN$1:$AN$71,"&lt;"&amp;$AN$1:$AN$71),0))</f>
        <v>2</v>
      </c>
      <c r="AP2" t="str">
        <f t="array" ref="AP2">INDEX($AM$1:$AM$71,SMALL(IF($AN$1:$AN$71=$AO2,ROW($AN$1:$AN$71)),COUNTIF($AO$1:$AO2,$AO2)),1)</f>
        <v>Leeds</v>
      </c>
      <c r="AQ2">
        <f t="shared" ref="AQ2:AQ65" si="3">LOOKUP(AP2,$A$2:$A$327,$G$2:$G$327)</f>
        <v>0.58129136111607937</v>
      </c>
      <c r="AS2">
        <v>39</v>
      </c>
      <c r="AT2" t="s">
        <v>19</v>
      </c>
      <c r="AU2" t="str">
        <f t="shared" ref="AU2:AU39" si="4">LOOKUP(AT2,$A$2:$A$327,O$2:O$327)</f>
        <v>9999</v>
      </c>
      <c r="AV2">
        <f t="array" ref="AV2">INDEX($AU$1:$AU$39,MATCH(SMALL(COUNTIF($AU$1:$AU$39,"&lt;"&amp;$AU$1:$AU$39),ROW($AU2:$AV2)),COUNTIF($AU$1:$AU$39,"&lt;"&amp;$AU$1:$AU$39),0))</f>
        <v>2</v>
      </c>
      <c r="AW2" t="str">
        <f t="array" ref="AW2">INDEX($AT$1:$AT$39,SMALL(IF($AU$1:$AU$39=$AV2,ROW($AU$1:$AU$39)),COUNTIF($AV$1:$AV2,$AV2)),1)</f>
        <v>Rotherham</v>
      </c>
      <c r="AX2">
        <f t="shared" ref="AX2:AX39" si="5">LOOKUP(AW2,$A$2:$A$327,$G$2:$G$327)</f>
        <v>1.0852713178294573</v>
      </c>
      <c r="AZ2">
        <v>58</v>
      </c>
      <c r="BA2" t="s">
        <v>38</v>
      </c>
      <c r="BB2">
        <f t="shared" ref="BB2:BB58" si="6">LOOKUP(BA2,$A$2:$A$327,R$2:R$327)</f>
        <v>15</v>
      </c>
      <c r="BC2">
        <f t="array" ref="BC2">INDEX($BB$1:$BB$58,MATCH(SMALL(COUNTIF($BB$1:$BB$58,"&lt;"&amp;$BB$1:$BB$58),ROW($BB2:$BC2)),COUNTIF($BB$1:$BB$58,"&lt;"&amp;$BB$1:$BB$58),0))</f>
        <v>2</v>
      </c>
      <c r="BD2" t="str">
        <f t="array" ref="BD2">INDEX($BA$1:$BA$58,SMALL(IF($BB$1:$BB$58=$BC2,ROW($BB$1:$BB$58)),COUNTIF($BC$1:$BC2,$BC2)),1)</f>
        <v>York</v>
      </c>
      <c r="BE2">
        <f t="shared" ref="BE2:BE58" si="7">LOOKUP(BD2,$A$2:$A$327,$G$2:$G$327)</f>
        <v>0.44256180059429728</v>
      </c>
      <c r="BG2">
        <v>48</v>
      </c>
      <c r="BH2" t="s">
        <v>47</v>
      </c>
      <c r="BI2">
        <f t="shared" ref="BI2:BI48" si="8">LOOKUP(BH2,$A$2:$A$327,U$2:U$327)</f>
        <v>32</v>
      </c>
      <c r="BJ2">
        <f t="array" ref="BJ2">INDEX($BI$1:$BI$48,MATCH(SMALL(COUNTIF($BI$1:$BI$48,"&lt;"&amp;$BI$1:$BI$48),ROW($BI2:$BJ2)),COUNTIF($BI$1:$BI$48,"&lt;"&amp;$BI$1:$BI$48),0))</f>
        <v>2</v>
      </c>
      <c r="BK2" t="str">
        <f t="array" ref="BK2">INDEX($BH$1:$BH$48,SMALL(IF($BI$1:$BI$48=$BJ2,ROW($BI$1:$BI$48)),COUNTIF($BJ$1:$BJ2,$BJ2)),1)</f>
        <v>Stroud</v>
      </c>
      <c r="BL2">
        <f t="shared" ref="BL2:BL48" si="9">LOOKUP(BK2,$A$2:$A$327,$G$2:$G$327)</f>
        <v>0.41137752703338037</v>
      </c>
      <c r="BN2">
        <v>55</v>
      </c>
      <c r="BO2" t="s">
        <v>29</v>
      </c>
      <c r="BP2">
        <f t="shared" ref="BP2:BP55" si="10">LOOKUP(BO2,$A$2:$A$327,X$2:X$327)</f>
        <v>39</v>
      </c>
      <c r="BQ2">
        <f t="array" ref="BQ2">INDEX($BP$1:$BP$55,MATCH(SMALL(COUNTIF($BP$1:$BP$55,"&lt;"&amp;$BP$1:$BP$55),ROW($BP2:$BQ2)),COUNTIF($BP$1:$BP$55,"&lt;"&amp;$BP$1:$BP$55),0))</f>
        <v>2</v>
      </c>
      <c r="BR2" t="str">
        <f t="array" ref="BR2">INDEX($BO$1:$BO$55,SMALL(IF($BP$1:$BP$55=$BQ2,ROW($BP$1:$BP$55)),COUNTIF($BQ$1:$BQ2,$BQ2)),1)</f>
        <v>Suffolk Coastal</v>
      </c>
      <c r="BS2">
        <f t="shared" ref="BS2:BS55" si="11">LOOKUP(BR2,$A$2:$A$327,$G$2:$G$327)</f>
        <v>0.40559724193875485</v>
      </c>
      <c r="BU2">
        <v>55</v>
      </c>
      <c r="BV2" t="s">
        <v>24</v>
      </c>
      <c r="BW2">
        <f t="shared" ref="BW2:BW55" si="12">LOOKUP(BV2,$A$2:$A$327,AA$2:AA$327)</f>
        <v>23</v>
      </c>
      <c r="BX2">
        <f t="array" ref="BX2">INDEX($BW$1:$BW$55,MATCH(SMALL(COUNTIF($BW$1:$BW$55,"&lt;"&amp;$BW$1:$BW$55),ROW($BW2:$BX2)),COUNTIF($BW$1:$BW$55,"&lt;"&amp;$BW$1:$BW$55),0))</f>
        <v>2</v>
      </c>
      <c r="BY2" t="str">
        <f t="array" ref="BY2">INDEX($BV$1:$BV$55,SMALL(IF($BW$1:$BW$55=$BX2,ROW($BW$1:$BW$55)),COUNTIF($BX$1:$BX2,$BX2)),1)</f>
        <v>Chiltern</v>
      </c>
      <c r="BZ2">
        <f t="shared" ref="BZ2:BZ55" si="13">LOOKUP(BY2,$A$2:$A$327,$G$2:$G$327)</f>
        <v>0.4098920617570706</v>
      </c>
    </row>
    <row r="3" spans="1:78" x14ac:dyDescent="0.25">
      <c r="A3" t="s">
        <v>11</v>
      </c>
      <c r="B3" t="s">
        <v>12</v>
      </c>
      <c r="C3" t="s">
        <v>13</v>
      </c>
      <c r="D3" t="s">
        <v>14</v>
      </c>
      <c r="E3">
        <v>66293</v>
      </c>
      <c r="F3">
        <v>0.70460004676572496</v>
      </c>
      <c r="G3">
        <f>VLOOKUP($A3,'1213 rural'!$A$4:$C$329,2,FALSE)</f>
        <v>0.53905714005684602</v>
      </c>
      <c r="H3">
        <f>VLOOKUP($A3,'1213 rural'!$A$4:$C$329,3,FALSE)</f>
        <v>11</v>
      </c>
      <c r="I3">
        <f t="shared" ref="I3:I66" si="14">IF(G3="","9999",RANK(G3,G$2:G$327,1))</f>
        <v>37</v>
      </c>
      <c r="J3" t="str">
        <f t="shared" ref="J3:J66" si="15">IF($D3=$C$330,$A3,"")</f>
        <v/>
      </c>
      <c r="K3" t="str">
        <f t="shared" ref="K3:K66" si="16">IF($D3=$C$330,$G3,"")</f>
        <v/>
      </c>
      <c r="L3" t="str">
        <f t="shared" ref="L3:L66" si="17">IF(K3="","9999",IF($D3=$C$330,RANK(K3,K$2:K$327,1),""))</f>
        <v>9999</v>
      </c>
      <c r="M3" t="str">
        <f t="shared" ref="M3:M66" si="18">IF($D3=$C$331,$A3,"")</f>
        <v/>
      </c>
      <c r="N3" t="str">
        <f t="shared" ref="N3:N66" si="19">IF($D3=$C$331,$G3,"")</f>
        <v/>
      </c>
      <c r="O3" t="str">
        <f t="shared" ref="O3:O66" si="20">IF(N3="","9999",IF($D3=$C$331,RANK(N3,N$2:N$327,1),""))</f>
        <v>9999</v>
      </c>
      <c r="P3" t="str">
        <f t="shared" ref="P3:P66" si="21">IF($D3=$C$332,$A3,"")</f>
        <v/>
      </c>
      <c r="Q3" t="str">
        <f t="shared" ref="Q3:Q66" si="22">IF($D3=$C$332,$G3,"")</f>
        <v/>
      </c>
      <c r="R3" t="str">
        <f t="shared" ref="R3:R66" si="23">IF(Q3="","9999",IF($D3=$C$332,RANK(Q3,Q$2:Q$327,1),""))</f>
        <v>9999</v>
      </c>
      <c r="S3" t="str">
        <f t="shared" ref="S3:S66" si="24">IF($D3=$C$333,$A3,"")</f>
        <v/>
      </c>
      <c r="T3" t="str">
        <f t="shared" ref="T3:T66" si="25">IF($D3=$C$333,$G3,"")</f>
        <v/>
      </c>
      <c r="U3" t="str">
        <f t="shared" ref="U3:U66" si="26">IF(T3="","9999",IF($D3=$C$333,RANK(T3,T$2:T$327,1),""))</f>
        <v>9999</v>
      </c>
      <c r="V3" t="str">
        <f t="shared" ref="V3:V66" si="27">IF($D3=$C$334,$A3,"")</f>
        <v>Allerdale</v>
      </c>
      <c r="W3">
        <f t="shared" ref="W3:W66" si="28">IF($D3=$C$334,$G3,"")</f>
        <v>0.53905714005684602</v>
      </c>
      <c r="X3">
        <f t="shared" ref="X3:X66" si="29">IF(W3="","9999",IF($D3=$C$334,RANK(W3,W$2:W$327,1),""))</f>
        <v>16</v>
      </c>
      <c r="Y3" t="str">
        <f t="shared" ref="Y3:Y66" si="30">IF($D3=$C$335,$A3,"")</f>
        <v/>
      </c>
      <c r="Z3" t="str">
        <f t="shared" ref="Z3:Z66" si="31">IF($D3=$C$335,$G3,"")</f>
        <v/>
      </c>
      <c r="AA3" t="str">
        <f t="shared" ref="AA3:AA66" si="32">IF(Z3="","9999",IF($D3=$C$335,RANK(Z3,Z$2:Z$327,1),""))</f>
        <v>9999</v>
      </c>
      <c r="AE3" t="s">
        <v>15</v>
      </c>
      <c r="AF3">
        <f t="shared" si="0"/>
        <v>129</v>
      </c>
      <c r="AG3">
        <f t="array" ref="AG3">INDEX($AF$1:$AF$326,MATCH(SMALL(COUNTIF($AF$1:$AF$326,"&lt;"&amp;$AF$1:$AF$326),ROW($AF3:$AG3)),COUNTIF($AF$1:$AF$326,"&lt;"&amp;$AF$1:$AF$326),0))</f>
        <v>3</v>
      </c>
      <c r="AH3" t="str">
        <f t="array" ref="AH3">INDEX($AE$1:$AE$326,SMALL(IF($AF$1:$AF$326=$AG3,ROW($AF$1:$AF$326)),COUNTIF($AG$1:$AG3,$AG3)),1)</f>
        <v>East Cambridgeshire</v>
      </c>
      <c r="AI3">
        <f t="shared" si="1"/>
        <v>0.40020010005002504</v>
      </c>
      <c r="AM3" t="s">
        <v>54</v>
      </c>
      <c r="AN3" t="str">
        <f t="shared" si="2"/>
        <v>9999</v>
      </c>
      <c r="AO3">
        <f t="array" ref="AO3">INDEX($AN$1:$AN$71,MATCH(SMALL(COUNTIF($AN$1:$AN$71,"&lt;"&amp;$AN$1:$AN$71),ROW($AN3:$AO3)),COUNTIF($AN$1:$AN$71,"&lt;"&amp;$AN$1:$AN$71),0))</f>
        <v>3</v>
      </c>
      <c r="AP3" t="str">
        <f t="array" ref="AP3">INDEX($AM$1:$AM$71,SMALL(IF($AN$1:$AN$71=$AO3,ROW($AN$1:$AN$71)),COUNTIF($AO$1:$AO3,$AO3)),1)</f>
        <v>Kirklees</v>
      </c>
      <c r="AQ3">
        <f t="shared" si="3"/>
        <v>0.93784192153389256</v>
      </c>
      <c r="AT3" t="s">
        <v>59</v>
      </c>
      <c r="AU3" t="str">
        <f t="shared" si="4"/>
        <v>9999</v>
      </c>
      <c r="AV3">
        <f t="array" ref="AV3">INDEX($AU$1:$AU$39,MATCH(SMALL(COUNTIF($AU$1:$AU$39,"&lt;"&amp;$AU$1:$AU$39),ROW($AU3:$AV3)),COUNTIF($AU$1:$AU$39,"&lt;"&amp;$AU$1:$AU$39),0))</f>
        <v>3</v>
      </c>
      <c r="AW3" t="str">
        <f t="array" ref="AW3">INDEX($AT$1:$AT$39,SMALL(IF($AU$1:$AU$39=$AV3,ROW($AU$1:$AU$39)),COUNTIF($AV$1:$AV3,$AV3)),1)</f>
        <v>South Gloucestershire</v>
      </c>
      <c r="AX3">
        <f t="shared" si="5"/>
        <v>1.1710848504205258</v>
      </c>
      <c r="BA3" t="s">
        <v>41</v>
      </c>
      <c r="BB3" t="str">
        <f t="shared" si="6"/>
        <v>9999</v>
      </c>
      <c r="BC3">
        <f t="array" ref="BC3">INDEX($BB$1:$BB$58,MATCH(SMALL(COUNTIF($BB$1:$BB$58,"&lt;"&amp;$BB$1:$BB$58),ROW($BB3:$BC3)),COUNTIF($BB$1:$BB$58,"&lt;"&amp;$BB$1:$BB$58),0))</f>
        <v>3</v>
      </c>
      <c r="BD3" t="str">
        <f t="array" ref="BD3">INDEX($BA$1:$BA$58,SMALL(IF($BB$1:$BB$58=$BC3,ROW($BB$1:$BB$58)),COUNTIF($BC$1:$BC3,$BC3)),1)</f>
        <v>Charnwood</v>
      </c>
      <c r="BE3">
        <f t="shared" si="7"/>
        <v>0.63474151914803589</v>
      </c>
      <c r="BH3" t="s">
        <v>77</v>
      </c>
      <c r="BI3">
        <f t="shared" si="8"/>
        <v>37</v>
      </c>
      <c r="BJ3">
        <f t="array" ref="BJ3">INDEX($BI$1:$BI$48,MATCH(SMALL(COUNTIF($BI$1:$BI$48,"&lt;"&amp;$BI$1:$BI$48),ROW($BI3:$BJ3)),COUNTIF($BI$1:$BI$48,"&lt;"&amp;$BI$1:$BI$48),0))</f>
        <v>3</v>
      </c>
      <c r="BK3" t="str">
        <f t="array" ref="BK3">INDEX($BH$1:$BH$48,SMALL(IF($BI$1:$BI$48=$BJ3,ROW($BI$1:$BI$48)),COUNTIF($BJ$1:$BJ3,$BJ3)),1)</f>
        <v>Newark and Sherwood</v>
      </c>
      <c r="BL3">
        <f t="shared" si="9"/>
        <v>0.43946385409800048</v>
      </c>
      <c r="BO3" t="s">
        <v>79</v>
      </c>
      <c r="BP3">
        <f t="shared" si="10"/>
        <v>8</v>
      </c>
      <c r="BQ3">
        <f t="array" ref="BQ3">INDEX($BP$1:$BP$55,MATCH(SMALL(COUNTIF($BP$1:$BP$55,"&lt;"&amp;$BP$1:$BP$55),ROW($BP3:$BQ3)),COUNTIF($BP$1:$BP$55,"&lt;"&amp;$BP$1:$BP$55),0))</f>
        <v>3</v>
      </c>
      <c r="BR3" t="str">
        <f t="array" ref="BR3">INDEX($BO$1:$BO$55,SMALL(IF($BP$1:$BP$55=$BQ3,ROW($BP$1:$BP$55)),COUNTIF($BQ$1:$BQ3,$BQ3)),1)</f>
        <v>North Kesteven</v>
      </c>
      <c r="BS3">
        <f t="shared" si="11"/>
        <v>0.42328042328042331</v>
      </c>
      <c r="BV3" t="s">
        <v>45</v>
      </c>
      <c r="BW3">
        <f t="shared" si="12"/>
        <v>27</v>
      </c>
      <c r="BX3">
        <f t="array" ref="BX3">INDEX($BW$1:$BW$55,MATCH(SMALL(COUNTIF($BW$1:$BW$55,"&lt;"&amp;$BW$1:$BW$55),ROW($BW3:$BX3)),COUNTIF($BW$1:$BW$55,"&lt;"&amp;$BW$1:$BW$55),0))</f>
        <v>3</v>
      </c>
      <c r="BY3" t="str">
        <f t="array" ref="BY3">INDEX($BV$1:$BV$55,SMALL(IF($BW$1:$BW$55=$BX3,ROW($BW$1:$BW$55)),COUNTIF($BX$1:$BX3,$BX3)),1)</f>
        <v>Cheshire West and Chester</v>
      </c>
      <c r="BZ3">
        <f t="shared" si="13"/>
        <v>0.44218953639918079</v>
      </c>
    </row>
    <row r="4" spans="1:78" x14ac:dyDescent="0.25">
      <c r="A4" t="s">
        <v>15</v>
      </c>
      <c r="B4" t="s">
        <v>16</v>
      </c>
      <c r="C4" t="s">
        <v>17</v>
      </c>
      <c r="D4" t="s">
        <v>18</v>
      </c>
      <c r="E4">
        <v>28197</v>
      </c>
      <c r="F4">
        <v>0.23190229459659512</v>
      </c>
      <c r="G4">
        <f>VLOOKUP($A4,'1213 rural'!$A$4:$C$329,2,FALSE)</f>
        <v>0.95581988105352589</v>
      </c>
      <c r="H4">
        <f>VLOOKUP($A4,'1213 rural'!$A$4:$C$329,3,FALSE)</f>
        <v>9</v>
      </c>
      <c r="I4">
        <f t="shared" si="14"/>
        <v>129</v>
      </c>
      <c r="J4" t="str">
        <f t="shared" si="15"/>
        <v/>
      </c>
      <c r="K4" t="str">
        <f t="shared" si="16"/>
        <v/>
      </c>
      <c r="L4" t="str">
        <f t="shared" si="17"/>
        <v>9999</v>
      </c>
      <c r="M4" t="str">
        <f t="shared" si="18"/>
        <v/>
      </c>
      <c r="N4" t="str">
        <f t="shared" si="19"/>
        <v/>
      </c>
      <c r="O4" t="str">
        <f t="shared" si="20"/>
        <v>9999</v>
      </c>
      <c r="P4" t="str">
        <f t="shared" si="21"/>
        <v/>
      </c>
      <c r="Q4" t="str">
        <f t="shared" si="22"/>
        <v/>
      </c>
      <c r="R4" t="str">
        <f t="shared" si="23"/>
        <v>9999</v>
      </c>
      <c r="S4" t="str">
        <f t="shared" si="24"/>
        <v/>
      </c>
      <c r="T4" t="str">
        <f t="shared" si="25"/>
        <v/>
      </c>
      <c r="U4" t="str">
        <f t="shared" si="26"/>
        <v>9999</v>
      </c>
      <c r="V4" t="str">
        <f t="shared" si="27"/>
        <v/>
      </c>
      <c r="W4" t="str">
        <f t="shared" si="28"/>
        <v/>
      </c>
      <c r="X4" t="str">
        <f t="shared" si="29"/>
        <v>9999</v>
      </c>
      <c r="Y4" t="str">
        <f t="shared" si="30"/>
        <v>Amber Valley</v>
      </c>
      <c r="Z4">
        <f t="shared" si="31"/>
        <v>0.95581988105352589</v>
      </c>
      <c r="AA4">
        <f t="shared" si="32"/>
        <v>34</v>
      </c>
      <c r="AE4" t="s">
        <v>19</v>
      </c>
      <c r="AF4" t="str">
        <f t="shared" si="0"/>
        <v>9999</v>
      </c>
      <c r="AG4">
        <f t="array" ref="AG4">INDEX($AF$1:$AF$326,MATCH(SMALL(COUNTIF($AF$1:$AF$326,"&lt;"&amp;$AF$1:$AF$326),ROW($AF4:$AG4)),COUNTIF($AF$1:$AF$326,"&lt;"&amp;$AF$1:$AF$326),0))</f>
        <v>4</v>
      </c>
      <c r="AH4" t="str">
        <f t="array" ref="AH4">INDEX($AE$1:$AE$326,SMALL(IF($AF$1:$AF$326=$AG4,ROW($AF$1:$AF$326)),COUNTIF($AG$1:$AG4,$AG4)),1)</f>
        <v>Suffolk Coastal</v>
      </c>
      <c r="AI4">
        <f t="shared" si="1"/>
        <v>0.40559724193875485</v>
      </c>
      <c r="AM4" t="s">
        <v>56</v>
      </c>
      <c r="AN4" t="str">
        <f t="shared" si="2"/>
        <v>9999</v>
      </c>
      <c r="AO4">
        <f t="array" ref="AO4">INDEX($AN$1:$AN$71,MATCH(SMALL(COUNTIF($AN$1:$AN$71,"&lt;"&amp;$AN$1:$AN$71),ROW($AN4:$AO4)),COUNTIF($AN$1:$AN$71,"&lt;"&amp;$AN$1:$AN$71),0))</f>
        <v>4</v>
      </c>
      <c r="AP4" t="str">
        <f t="array" ref="AP4">INDEX($AM$1:$AM$71,SMALL(IF($AN$1:$AN$71=$AO4,ROW($AN$1:$AN$71)),COUNTIF($AO$1:$AO4,$AO4)),1)</f>
        <v>Bradford</v>
      </c>
      <c r="AQ4">
        <f t="shared" si="3"/>
        <v>1.162234224379572</v>
      </c>
      <c r="AT4" t="s">
        <v>63</v>
      </c>
      <c r="AU4" t="str">
        <f t="shared" si="4"/>
        <v>9999</v>
      </c>
      <c r="AV4" t="str">
        <f t="array" ref="AV4">INDEX($AU$1:$AU$39,MATCH(SMALL(COUNTIF($AU$1:$AU$39,"&lt;"&amp;$AU$1:$AU$39),ROW($AU4:$AV4)),COUNTIF($AU$1:$AU$39,"&lt;"&amp;$AU$1:$AU$39),0))</f>
        <v>9999</v>
      </c>
      <c r="AW4" t="str">
        <f t="array" ref="AW4">INDEX($AT$1:$AT$39,SMALL(IF($AU$1:$AU$39=$AV4,ROW($AU$1:$AU$39)),COUNTIF($AV$1:$AV4,$AV4)),1)</f>
        <v>Adur</v>
      </c>
      <c r="AX4" t="str">
        <f t="shared" si="5"/>
        <v/>
      </c>
      <c r="BA4" t="s">
        <v>43</v>
      </c>
      <c r="BB4" t="str">
        <f t="shared" si="6"/>
        <v>9999</v>
      </c>
      <c r="BC4">
        <f t="array" ref="BC4">INDEX($BB$1:$BB$58,MATCH(SMALL(COUNTIF($BB$1:$BB$58,"&lt;"&amp;$BB$1:$BB$58),ROW($BB4:$BC4)),COUNTIF($BB$1:$BB$58,"&lt;"&amp;$BB$1:$BB$58),0))</f>
        <v>4</v>
      </c>
      <c r="BD4" t="str">
        <f t="array" ref="BD4">INDEX($BA$1:$BA$58,SMALL(IF($BB$1:$BB$58=$BC4,ROW($BB$1:$BB$58)),COUNTIF($BC$1:$BC4,$BC4)),1)</f>
        <v>Warrington</v>
      </c>
      <c r="BE4">
        <f t="shared" si="7"/>
        <v>0.69078121075106758</v>
      </c>
      <c r="BH4" t="s">
        <v>117</v>
      </c>
      <c r="BI4">
        <f t="shared" si="8"/>
        <v>35</v>
      </c>
      <c r="BJ4">
        <f t="array" ref="BJ4">INDEX($BI$1:$BI$48,MATCH(SMALL(COUNTIF($BI$1:$BI$48,"&lt;"&amp;$BI$1:$BI$48),ROW($BI4:$BJ4)),COUNTIF($BI$1:$BI$48,"&lt;"&amp;$BI$1:$BI$48),0))</f>
        <v>4</v>
      </c>
      <c r="BK4" t="str">
        <f t="array" ref="BK4">INDEX($BH$1:$BH$48,SMALL(IF($BI$1:$BI$48=$BJ4,ROW($BI$1:$BI$48)),COUNTIF($BJ$1:$BJ4,$BJ4)),1)</f>
        <v>Herefordshire County of</v>
      </c>
      <c r="BL4">
        <f t="shared" si="9"/>
        <v>0.44573211499888571</v>
      </c>
      <c r="BO4" t="s">
        <v>133</v>
      </c>
      <c r="BP4">
        <f t="shared" si="10"/>
        <v>12</v>
      </c>
      <c r="BQ4">
        <f t="array" ref="BQ4">INDEX($BP$1:$BP$55,MATCH(SMALL(COUNTIF($BP$1:$BP$55,"&lt;"&amp;$BP$1:$BP$55),ROW($BP4:$BQ4)),COUNTIF($BP$1:$BP$55,"&lt;"&amp;$BP$1:$BP$55),0))</f>
        <v>4</v>
      </c>
      <c r="BR4" t="str">
        <f t="array" ref="BR4">INDEX($BO$1:$BO$55,SMALL(IF($BP$1:$BP$55=$BQ4,ROW($BP$1:$BP$55)),COUNTIF($BQ$1:$BQ4,$BQ4)),1)</f>
        <v>Richmondshire</v>
      </c>
      <c r="BS4">
        <f t="shared" si="11"/>
        <v>0.43722218173868688</v>
      </c>
      <c r="BV4" t="s">
        <v>49</v>
      </c>
      <c r="BW4">
        <f t="shared" si="12"/>
        <v>12</v>
      </c>
      <c r="BX4">
        <f t="array" ref="BX4">INDEX($BW$1:$BW$55,MATCH(SMALL(COUNTIF($BW$1:$BW$55,"&lt;"&amp;$BW$1:$BW$55),ROW($BW4:$BX4)),COUNTIF($BW$1:$BW$55,"&lt;"&amp;$BW$1:$BW$55),0))</f>
        <v>4</v>
      </c>
      <c r="BY4" t="str">
        <f t="array" ref="BY4">INDEX($BV$1:$BV$55,SMALL(IF($BW$1:$BW$55=$BX4,ROW($BW$1:$BW$55)),COUNTIF($BX$1:$BX4,$BX4)),1)</f>
        <v>East Hertfordshire</v>
      </c>
      <c r="BZ4">
        <f t="shared" si="13"/>
        <v>0.445986124876115</v>
      </c>
    </row>
    <row r="5" spans="1:78" x14ac:dyDescent="0.25">
      <c r="A5" t="s">
        <v>19</v>
      </c>
      <c r="B5" t="s">
        <v>20</v>
      </c>
      <c r="C5" t="s">
        <v>9</v>
      </c>
      <c r="D5" t="s">
        <v>10</v>
      </c>
      <c r="E5">
        <v>10466</v>
      </c>
      <c r="F5">
        <v>6.9513353391648575E-2</v>
      </c>
      <c r="G5" t="str">
        <f>VLOOKUP($A5,'1213 rural'!$A$4:$C$329,2,FALSE)</f>
        <v/>
      </c>
      <c r="H5" t="str">
        <f>VLOOKUP($A5,'1213 rural'!$A$4:$C$329,3,FALSE)</f>
        <v/>
      </c>
      <c r="I5" t="str">
        <f t="shared" si="14"/>
        <v>9999</v>
      </c>
      <c r="J5" t="str">
        <f t="shared" si="15"/>
        <v/>
      </c>
      <c r="K5" t="str">
        <f t="shared" si="16"/>
        <v/>
      </c>
      <c r="L5" t="str">
        <f t="shared" si="17"/>
        <v>9999</v>
      </c>
      <c r="M5" t="str">
        <f t="shared" si="18"/>
        <v>Arun</v>
      </c>
      <c r="N5" t="str">
        <f t="shared" si="19"/>
        <v/>
      </c>
      <c r="O5" t="str">
        <f t="shared" si="20"/>
        <v>9999</v>
      </c>
      <c r="P5" t="str">
        <f t="shared" si="21"/>
        <v/>
      </c>
      <c r="Q5" t="str">
        <f t="shared" si="22"/>
        <v/>
      </c>
      <c r="R5" t="str">
        <f t="shared" si="23"/>
        <v>9999</v>
      </c>
      <c r="S5" t="str">
        <f t="shared" si="24"/>
        <v/>
      </c>
      <c r="T5" t="str">
        <f t="shared" si="25"/>
        <v/>
      </c>
      <c r="U5" t="str">
        <f t="shared" si="26"/>
        <v>9999</v>
      </c>
      <c r="V5" t="str">
        <f t="shared" si="27"/>
        <v/>
      </c>
      <c r="W5" t="str">
        <f t="shared" si="28"/>
        <v/>
      </c>
      <c r="X5" t="str">
        <f t="shared" si="29"/>
        <v>9999</v>
      </c>
      <c r="Y5" t="str">
        <f t="shared" si="30"/>
        <v/>
      </c>
      <c r="Z5" t="str">
        <f t="shared" si="31"/>
        <v/>
      </c>
      <c r="AA5" t="str">
        <f t="shared" si="32"/>
        <v>9999</v>
      </c>
      <c r="AE5" t="s">
        <v>21</v>
      </c>
      <c r="AF5" t="str">
        <f t="shared" si="0"/>
        <v>9999</v>
      </c>
      <c r="AG5">
        <f t="array" ref="AG5">INDEX($AF$1:$AF$326,MATCH(SMALL(COUNTIF($AF$1:$AF$326,"&lt;"&amp;$AF$1:$AF$326),ROW($AF5:$AG5)),COUNTIF($AF$1:$AF$326,"&lt;"&amp;$AF$1:$AF$326),0))</f>
        <v>5</v>
      </c>
      <c r="AH5" t="str">
        <f t="array" ref="AH5">INDEX($AE$1:$AE$326,SMALL(IF($AF$1:$AF$326=$AG5,ROW($AF$1:$AF$326)),COUNTIF($AG$1:$AG5,$AG5)),1)</f>
        <v>Chiltern</v>
      </c>
      <c r="AI5">
        <f t="shared" si="1"/>
        <v>0.4098920617570706</v>
      </c>
      <c r="AM5" t="s">
        <v>67</v>
      </c>
      <c r="AN5" t="str">
        <f t="shared" si="2"/>
        <v>9999</v>
      </c>
      <c r="AO5">
        <f t="array" ref="AO5">INDEX($AN$1:$AN$71,MATCH(SMALL(COUNTIF($AN$1:$AN$71,"&lt;"&amp;$AN$1:$AN$71),ROW($AN5:$AO5)),COUNTIF($AN$1:$AN$71,"&lt;"&amp;$AN$1:$AN$71),0))</f>
        <v>5</v>
      </c>
      <c r="AP5" t="str">
        <f t="array" ref="AP5">INDEX($AM$1:$AM$71,SMALL(IF($AN$1:$AN$71=$AO5,ROW($AN$1:$AN$71)),COUNTIF($AO$1:$AO5,$AO5)),1)</f>
        <v>Dartford</v>
      </c>
      <c r="AQ5">
        <f t="shared" si="3"/>
        <v>1.4981273408239701</v>
      </c>
      <c r="AT5" t="s">
        <v>71</v>
      </c>
      <c r="AU5" t="str">
        <f t="shared" si="4"/>
        <v>9999</v>
      </c>
      <c r="AV5" t="str">
        <f t="array" ref="AV5">INDEX($AU$1:$AU$39,MATCH(SMALL(COUNTIF($AU$1:$AU$39,"&lt;"&amp;$AU$1:$AU$39),ROW($AU5:$AV5)),COUNTIF($AU$1:$AU$39,"&lt;"&amp;$AU$1:$AU$39),0))</f>
        <v>9999</v>
      </c>
      <c r="AW5" t="str">
        <f t="array" ref="AW5">INDEX($AT$1:$AT$39,SMALL(IF($AU$1:$AU$39=$AV5,ROW($AU$1:$AU$39)),COUNTIF($AV$1:$AV5,$AV5)),1)</f>
        <v>Arun</v>
      </c>
      <c r="AX5" t="str">
        <f t="shared" si="5"/>
        <v/>
      </c>
      <c r="BA5" t="s">
        <v>61</v>
      </c>
      <c r="BB5" t="str">
        <f t="shared" si="6"/>
        <v>9999</v>
      </c>
      <c r="BC5">
        <f t="array" ref="BC5">INDEX($BB$1:$BB$58,MATCH(SMALL(COUNTIF($BB$1:$BB$58,"&lt;"&amp;$BB$1:$BB$58),ROW($BB5:$BC5)),COUNTIF($BB$1:$BB$58,"&lt;"&amp;$BB$1:$BB$58),0))</f>
        <v>5</v>
      </c>
      <c r="BD5" t="str">
        <f t="array" ref="BD5">INDEX($BA$1:$BA$58,SMALL(IF($BB$1:$BB$58=$BC5,ROW($BB$1:$BB$58)),COUNTIF($BC$1:$BC5,$BC5)),1)</f>
        <v>Canterbury</v>
      </c>
      <c r="BE5">
        <f t="shared" si="7"/>
        <v>0.69670227589410128</v>
      </c>
      <c r="BH5" t="s">
        <v>127</v>
      </c>
      <c r="BI5">
        <f t="shared" si="8"/>
        <v>28</v>
      </c>
      <c r="BJ5">
        <f t="array" ref="BJ5">INDEX($BI$1:$BI$48,MATCH(SMALL(COUNTIF($BI$1:$BI$48,"&lt;"&amp;$BI$1:$BI$48),ROW($BI5:$BJ5)),COUNTIF($BI$1:$BI$48,"&lt;"&amp;$BI$1:$BI$48),0))</f>
        <v>5</v>
      </c>
      <c r="BK5" t="str">
        <f t="array" ref="BK5">INDEX($BH$1:$BH$48,SMALL(IF($BI$1:$BI$48=$BJ5,ROW($BI$1:$BI$48)),COUNTIF($BJ$1:$BJ5,$BJ5)),1)</f>
        <v>Waverley</v>
      </c>
      <c r="BL5">
        <f t="shared" si="9"/>
        <v>0.46301655284176407</v>
      </c>
      <c r="BO5" t="s">
        <v>145</v>
      </c>
      <c r="BP5" t="str">
        <f t="shared" si="10"/>
        <v>9999</v>
      </c>
      <c r="BQ5">
        <f t="array" ref="BQ5">INDEX($BP$1:$BP$55,MATCH(SMALL(COUNTIF($BP$1:$BP$55,"&lt;"&amp;$BP$1:$BP$55),ROW($BP5:$BQ5)),COUNTIF($BP$1:$BP$55,"&lt;"&amp;$BP$1:$BP$55),0))</f>
        <v>5</v>
      </c>
      <c r="BR5" t="str">
        <f t="array" ref="BR5">INDEX($BO$1:$BO$55,SMALL(IF($BP$1:$BP$55=$BQ5,ROW($BP$1:$BP$55)),COUNTIF($BQ$1:$BQ5,$BQ5)),1)</f>
        <v>Isle of Wight</v>
      </c>
      <c r="BS5">
        <f t="shared" si="11"/>
        <v>0.4677511563848033</v>
      </c>
      <c r="BV5" t="s">
        <v>52</v>
      </c>
      <c r="BW5">
        <f t="shared" si="12"/>
        <v>10</v>
      </c>
      <c r="BX5">
        <f t="array" ref="BX5">INDEX($BW$1:$BW$55,MATCH(SMALL(COUNTIF($BW$1:$BW$55,"&lt;"&amp;$BW$1:$BW$55),ROW($BW5:$BX5)),COUNTIF($BW$1:$BW$55,"&lt;"&amp;$BW$1:$BW$55),0))</f>
        <v>5</v>
      </c>
      <c r="BY5" t="str">
        <f t="array" ref="BY5">INDEX($BV$1:$BV$55,SMALL(IF($BW$1:$BW$55=$BX5,ROW($BW$1:$BW$55)),COUNTIF($BX$1:$BX5,$BX5)),1)</f>
        <v>Cherwell</v>
      </c>
      <c r="BZ5">
        <f t="shared" si="13"/>
        <v>0.45676700315169227</v>
      </c>
    </row>
    <row r="6" spans="1:78" x14ac:dyDescent="0.25">
      <c r="A6" t="s">
        <v>21</v>
      </c>
      <c r="B6" t="s">
        <v>22</v>
      </c>
      <c r="C6" t="s">
        <v>17</v>
      </c>
      <c r="D6" t="s">
        <v>23</v>
      </c>
      <c r="E6">
        <v>0</v>
      </c>
      <c r="F6">
        <v>0</v>
      </c>
      <c r="G6" t="str">
        <f>VLOOKUP($A6,'1213 rural'!$A$4:$C$329,2,FALSE)</f>
        <v/>
      </c>
      <c r="H6" t="str">
        <f>VLOOKUP($A6,'1213 rural'!$A$4:$C$329,3,FALSE)</f>
        <v/>
      </c>
      <c r="I6" t="str">
        <f t="shared" si="14"/>
        <v>9999</v>
      </c>
      <c r="J6" t="str">
        <f t="shared" si="15"/>
        <v/>
      </c>
      <c r="K6" t="str">
        <f t="shared" si="16"/>
        <v/>
      </c>
      <c r="L6" t="str">
        <f t="shared" si="17"/>
        <v>9999</v>
      </c>
      <c r="M6" t="str">
        <f t="shared" si="18"/>
        <v/>
      </c>
      <c r="N6" t="str">
        <f t="shared" si="19"/>
        <v/>
      </c>
      <c r="O6" t="str">
        <f t="shared" si="20"/>
        <v>9999</v>
      </c>
      <c r="P6" t="str">
        <f t="shared" si="21"/>
        <v>Ashfield</v>
      </c>
      <c r="Q6" t="str">
        <f t="shared" si="22"/>
        <v/>
      </c>
      <c r="R6" t="str">
        <f t="shared" si="23"/>
        <v>9999</v>
      </c>
      <c r="S6" t="str">
        <f t="shared" si="24"/>
        <v/>
      </c>
      <c r="T6" t="str">
        <f t="shared" si="25"/>
        <v/>
      </c>
      <c r="U6" t="str">
        <f t="shared" si="26"/>
        <v>9999</v>
      </c>
      <c r="V6" t="str">
        <f t="shared" si="27"/>
        <v/>
      </c>
      <c r="W6" t="str">
        <f t="shared" si="28"/>
        <v/>
      </c>
      <c r="X6" t="str">
        <f t="shared" si="29"/>
        <v>9999</v>
      </c>
      <c r="Y6" t="str">
        <f t="shared" si="30"/>
        <v/>
      </c>
      <c r="Z6" t="str">
        <f t="shared" si="31"/>
        <v/>
      </c>
      <c r="AA6" t="str">
        <f t="shared" si="32"/>
        <v>9999</v>
      </c>
      <c r="AE6" t="s">
        <v>24</v>
      </c>
      <c r="AF6">
        <f t="shared" si="0"/>
        <v>91</v>
      </c>
      <c r="AG6">
        <f t="array" ref="AG6">INDEX($AF$1:$AF$326,MATCH(SMALL(COUNTIF($AF$1:$AF$326,"&lt;"&amp;$AF$1:$AF$326),ROW($AF6:$AG6)),COUNTIF($AF$1:$AF$326,"&lt;"&amp;$AF$1:$AF$326),0))</f>
        <v>6</v>
      </c>
      <c r="AH6" t="str">
        <f t="array" ref="AH6">INDEX($AE$1:$AE$326,SMALL(IF($AF$1:$AF$326=$AG6,ROW($AF$1:$AF$326)),COUNTIF($AG$1:$AG6,$AG6)),1)</f>
        <v>Stroud</v>
      </c>
      <c r="AI6">
        <f t="shared" si="1"/>
        <v>0.41137752703338037</v>
      </c>
      <c r="AM6" t="s">
        <v>75</v>
      </c>
      <c r="AN6">
        <f t="shared" si="2"/>
        <v>4</v>
      </c>
      <c r="AO6">
        <f t="array" ref="AO6">INDEX($AN$1:$AN$71,MATCH(SMALL(COUNTIF($AN$1:$AN$71,"&lt;"&amp;$AN$1:$AN$71),ROW($AN6:$AO6)),COUNTIF($AN$1:$AN$71,"&lt;"&amp;$AN$1:$AN$71),0))</f>
        <v>6</v>
      </c>
      <c r="AP6" t="str">
        <f t="array" ref="AP6">INDEX($AM$1:$AM$71,SMALL(IF($AN$1:$AN$71=$AO6,ROW($AN$1:$AN$71)),COUNTIF($AO$1:$AO6,$AO6)),1)</f>
        <v>Newcastle upon Tyne</v>
      </c>
      <c r="AQ6">
        <f t="shared" si="3"/>
        <v>3.7735849056603774</v>
      </c>
      <c r="AT6" t="s">
        <v>73</v>
      </c>
      <c r="AU6" t="str">
        <f t="shared" si="4"/>
        <v>9999</v>
      </c>
      <c r="AV6" t="str">
        <f t="array" ref="AV6">INDEX($AU$1:$AU$39,MATCH(SMALL(COUNTIF($AU$1:$AU$39,"&lt;"&amp;$AU$1:$AU$39),ROW($AU6:$AV6)),COUNTIF($AU$1:$AU$39,"&lt;"&amp;$AU$1:$AU$39),0))</f>
        <v>9999</v>
      </c>
      <c r="AW6" t="str">
        <f t="array" ref="AW6">INDEX($AT$1:$AT$39,SMALL(IF($AU$1:$AU$39=$AV6,ROW($AU$1:$AU$39)),COUNTIF($AV$1:$AV6,$AV6)),1)</f>
        <v>Blaby</v>
      </c>
      <c r="AX6" t="str">
        <f t="shared" si="5"/>
        <v/>
      </c>
      <c r="BA6" t="s">
        <v>99</v>
      </c>
      <c r="BB6" t="str">
        <f t="shared" si="6"/>
        <v>9999</v>
      </c>
      <c r="BC6">
        <f t="array" ref="BC6">INDEX($BB$1:$BB$58,MATCH(SMALL(COUNTIF($BB$1:$BB$58,"&lt;"&amp;$BB$1:$BB$58),ROW($BB6:$BC6)),COUNTIF($BB$1:$BB$58,"&lt;"&amp;$BB$1:$BB$58),0))</f>
        <v>6</v>
      </c>
      <c r="BD6" t="str">
        <f t="array" ref="BD6">INDEX($BA$1:$BA$58,SMALL(IF($BB$1:$BB$58=$BC6,ROW($BB$1:$BB$58)),COUNTIF($BC$1:$BC6,$BC6)),1)</f>
        <v>Peterborough</v>
      </c>
      <c r="BE6">
        <f t="shared" si="7"/>
        <v>0.7050528789659225</v>
      </c>
      <c r="BH6" t="s">
        <v>176</v>
      </c>
      <c r="BI6" t="str">
        <f t="shared" si="8"/>
        <v>9999</v>
      </c>
      <c r="BJ6">
        <f t="array" ref="BJ6">INDEX($BI$1:$BI$48,MATCH(SMALL(COUNTIF($BI$1:$BI$48,"&lt;"&amp;$BI$1:$BI$48),ROW($BI6:$BJ6)),COUNTIF($BI$1:$BI$48,"&lt;"&amp;$BI$1:$BI$48),0))</f>
        <v>6</v>
      </c>
      <c r="BK6" t="str">
        <f t="array" ref="BK6">INDEX($BH$1:$BH$48,SMALL(IF($BI$1:$BI$48=$BJ6,ROW($BI$1:$BI$48)),COUNTIF($BJ$1:$BJ6,$BJ6)),1)</f>
        <v>South Bucks</v>
      </c>
      <c r="BL6">
        <f t="shared" si="9"/>
        <v>0.4724037477363987</v>
      </c>
      <c r="BO6" t="s">
        <v>149</v>
      </c>
      <c r="BP6">
        <f t="shared" si="10"/>
        <v>28</v>
      </c>
      <c r="BQ6">
        <f t="array" ref="BQ6">INDEX($BP$1:$BP$55,MATCH(SMALL(COUNTIF($BP$1:$BP$55,"&lt;"&amp;$BP$1:$BP$55),ROW($BP6:$BQ6)),COUNTIF($BP$1:$BP$55,"&lt;"&amp;$BP$1:$BP$55),0))</f>
        <v>6</v>
      </c>
      <c r="BR6" t="str">
        <f t="array" ref="BR6">INDEX($BO$1:$BO$55,SMALL(IF($BP$1:$BP$55=$BQ6,ROW($BP$1:$BP$55)),COUNTIF($BQ$1:$BQ6,$BQ6)),1)</f>
        <v>Mid Sussex</v>
      </c>
      <c r="BS6">
        <f t="shared" si="11"/>
        <v>0.46928327645051193</v>
      </c>
      <c r="BV6" t="s">
        <v>65</v>
      </c>
      <c r="BW6">
        <f t="shared" si="12"/>
        <v>40</v>
      </c>
      <c r="BX6">
        <f t="array" ref="BX6">INDEX($BW$1:$BW$55,MATCH(SMALL(COUNTIF($BW$1:$BW$55,"&lt;"&amp;$BW$1:$BW$55),ROW($BW6:$BX6)),COUNTIF($BW$1:$BW$55,"&lt;"&amp;$BW$1:$BW$55),0))</f>
        <v>6</v>
      </c>
      <c r="BY6" t="str">
        <f t="array" ref="BY6">INDEX($BV$1:$BV$55,SMALL(IF($BW$1:$BW$55=$BX6,ROW($BW$1:$BW$55)),COUNTIF($BX$1:$BX6,$BX6)),1)</f>
        <v>Hertsmere</v>
      </c>
      <c r="BZ6">
        <f t="shared" si="13"/>
        <v>0.46455449224193995</v>
      </c>
    </row>
    <row r="7" spans="1:78" x14ac:dyDescent="0.25">
      <c r="A7" t="s">
        <v>24</v>
      </c>
      <c r="B7" t="s">
        <v>25</v>
      </c>
      <c r="C7" t="s">
        <v>9</v>
      </c>
      <c r="D7" t="s">
        <v>18</v>
      </c>
      <c r="E7">
        <v>43442</v>
      </c>
      <c r="F7">
        <v>0.37601377961275134</v>
      </c>
      <c r="G7">
        <f>VLOOKUP($A7,'1213 rural'!$A$4:$C$329,2,FALSE)</f>
        <v>0.75544550300079749</v>
      </c>
      <c r="H7">
        <f>VLOOKUP($A7,'1213 rural'!$A$4:$C$329,3,FALSE)</f>
        <v>18</v>
      </c>
      <c r="I7">
        <f t="shared" si="14"/>
        <v>91</v>
      </c>
      <c r="J7" t="str">
        <f t="shared" si="15"/>
        <v/>
      </c>
      <c r="K7" t="str">
        <f t="shared" si="16"/>
        <v/>
      </c>
      <c r="L7" t="str">
        <f t="shared" si="17"/>
        <v>9999</v>
      </c>
      <c r="M7" t="str">
        <f t="shared" si="18"/>
        <v/>
      </c>
      <c r="N7" t="str">
        <f t="shared" si="19"/>
        <v/>
      </c>
      <c r="O7" t="str">
        <f t="shared" si="20"/>
        <v>9999</v>
      </c>
      <c r="P7" t="str">
        <f t="shared" si="21"/>
        <v/>
      </c>
      <c r="Q7" t="str">
        <f t="shared" si="22"/>
        <v/>
      </c>
      <c r="R7" t="str">
        <f t="shared" si="23"/>
        <v>9999</v>
      </c>
      <c r="S7" t="str">
        <f t="shared" si="24"/>
        <v/>
      </c>
      <c r="T7" t="str">
        <f t="shared" si="25"/>
        <v/>
      </c>
      <c r="U7" t="str">
        <f t="shared" si="26"/>
        <v>9999</v>
      </c>
      <c r="V7" t="str">
        <f t="shared" si="27"/>
        <v/>
      </c>
      <c r="W7" t="str">
        <f t="shared" si="28"/>
        <v/>
      </c>
      <c r="X7" t="str">
        <f t="shared" si="29"/>
        <v>9999</v>
      </c>
      <c r="Y7" t="str">
        <f t="shared" si="30"/>
        <v>Ashford</v>
      </c>
      <c r="Z7">
        <f t="shared" si="31"/>
        <v>0.75544550300079749</v>
      </c>
      <c r="AA7">
        <f t="shared" si="32"/>
        <v>23</v>
      </c>
      <c r="AE7" t="s">
        <v>26</v>
      </c>
      <c r="AF7">
        <f t="shared" si="0"/>
        <v>107</v>
      </c>
      <c r="AG7">
        <f t="array" ref="AG7">INDEX($AF$1:$AF$326,MATCH(SMALL(COUNTIF($AF$1:$AF$326,"&lt;"&amp;$AF$1:$AF$326),ROW($AF7:$AG7)),COUNTIF($AF$1:$AF$326,"&lt;"&amp;$AF$1:$AF$326),0))</f>
        <v>7</v>
      </c>
      <c r="AH7" t="str">
        <f t="array" ref="AH7">INDEX($AE$1:$AE$326,SMALL(IF($AF$1:$AF$326=$AG7,ROW($AF$1:$AF$326)),COUNTIF($AG$1:$AG7,$AG7)),1)</f>
        <v>Windsor and Maidenhead</v>
      </c>
      <c r="AI7">
        <f t="shared" si="1"/>
        <v>0.41191816559110256</v>
      </c>
      <c r="AM7" t="s">
        <v>81</v>
      </c>
      <c r="AN7" t="str">
        <f t="shared" si="2"/>
        <v>9999</v>
      </c>
      <c r="AO7" t="str">
        <f t="array" ref="AO7">INDEX($AN$1:$AN$71,MATCH(SMALL(COUNTIF($AN$1:$AN$71,"&lt;"&amp;$AN$1:$AN$71),ROW($AN7:$AO7)),COUNTIF($AN$1:$AN$71,"&lt;"&amp;$AN$1:$AN$71),0))</f>
        <v>9999</v>
      </c>
      <c r="AP7" t="str">
        <f t="array" ref="AP7">INDEX($AM$1:$AM$71,SMALL(IF($AN$1:$AN$71=$AO7,ROW($AN$1:$AN$71)),COUNTIF($AO$1:$AO7,$AO7)),1)</f>
        <v>Barking and Dagenham</v>
      </c>
      <c r="AQ7" t="str">
        <f t="shared" si="3"/>
        <v/>
      </c>
      <c r="AT7" t="s">
        <v>85</v>
      </c>
      <c r="AU7" t="str">
        <f t="shared" si="4"/>
        <v>9999</v>
      </c>
      <c r="AV7" t="str">
        <f t="array" ref="AV7">INDEX($AU$1:$AU$39,MATCH(SMALL(COUNTIF($AU$1:$AU$39,"&lt;"&amp;$AU$1:$AU$39),ROW($AU7:$AV7)),COUNTIF($AU$1:$AU$39,"&lt;"&amp;$AU$1:$AU$39),0))</f>
        <v>9999</v>
      </c>
      <c r="AW7" t="str">
        <f t="array" ref="AW7">INDEX($AT$1:$AT$39,SMALL(IF($AU$1:$AU$39=$AV7,ROW($AU$1:$AU$39)),COUNTIF($AV$1:$AV7,$AV7)),1)</f>
        <v>Blackpool</v>
      </c>
      <c r="AX7" t="str">
        <f t="shared" si="5"/>
        <v/>
      </c>
      <c r="BA7" t="s">
        <v>105</v>
      </c>
      <c r="BB7" t="str">
        <f t="shared" si="6"/>
        <v>9999</v>
      </c>
      <c r="BC7">
        <f t="array" ref="BC7">INDEX($BB$1:$BB$58,MATCH(SMALL(COUNTIF($BB$1:$BB$58,"&lt;"&amp;$BB$1:$BB$58),ROW($BB7:$BC7)),COUNTIF($BB$1:$BB$58,"&lt;"&amp;$BB$1:$BB$58),0))</f>
        <v>7</v>
      </c>
      <c r="BD7" t="str">
        <f t="array" ref="BD7">INDEX($BA$1:$BA$58,SMALL(IF($BB$1:$BB$58=$BC7,ROW($BB$1:$BB$58)),COUNTIF($BC$1:$BC7,$BC7)),1)</f>
        <v>Swindon</v>
      </c>
      <c r="BE7">
        <f t="shared" si="7"/>
        <v>0.77196232823838196</v>
      </c>
      <c r="BH7" t="s">
        <v>180</v>
      </c>
      <c r="BI7">
        <f t="shared" si="8"/>
        <v>25</v>
      </c>
      <c r="BJ7">
        <f t="array" ref="BJ7">INDEX($BI$1:$BI$48,MATCH(SMALL(COUNTIF($BI$1:$BI$48,"&lt;"&amp;$BI$1:$BI$48),ROW($BI7:$BJ7)),COUNTIF($BI$1:$BI$48,"&lt;"&amp;$BI$1:$BI$48),0))</f>
        <v>7</v>
      </c>
      <c r="BK7" t="str">
        <f t="array" ref="BK7">INDEX($BH$1:$BH$48,SMALL(IF($BI$1:$BI$48=$BJ7,ROW($BI$1:$BI$48)),COUNTIF($BJ$1:$BJ7,$BJ7)),1)</f>
        <v>East Devon</v>
      </c>
      <c r="BL7">
        <f t="shared" si="9"/>
        <v>0.510986203372509</v>
      </c>
      <c r="BO7" t="s">
        <v>151</v>
      </c>
      <c r="BP7">
        <f t="shared" si="10"/>
        <v>17</v>
      </c>
      <c r="BQ7">
        <f t="array" ref="BQ7">INDEX($BP$1:$BP$55,MATCH(SMALL(COUNTIF($BP$1:$BP$55,"&lt;"&amp;$BP$1:$BP$55),ROW($BP7:$BQ7)),COUNTIF($BP$1:$BP$55,"&lt;"&amp;$BP$1:$BP$55),0))</f>
        <v>7</v>
      </c>
      <c r="BR7" t="str">
        <f t="array" ref="BR7">INDEX($BO$1:$BO$55,SMALL(IF($BP$1:$BP$55=$BQ7,ROW($BP$1:$BP$55)),COUNTIF($BQ$1:$BQ7,$BQ7)),1)</f>
        <v>Derbyshire Dales</v>
      </c>
      <c r="BS7">
        <f t="shared" si="11"/>
        <v>0.48736597435705181</v>
      </c>
      <c r="BV7" t="s">
        <v>69</v>
      </c>
      <c r="BW7" t="str">
        <f t="shared" si="12"/>
        <v>9999</v>
      </c>
      <c r="BX7">
        <f t="array" ref="BX7">INDEX($BW$1:$BW$55,MATCH(SMALL(COUNTIF($BW$1:$BW$55,"&lt;"&amp;$BW$1:$BW$55),ROW($BW7:$BX7)),COUNTIF($BW$1:$BW$55,"&lt;"&amp;$BW$1:$BW$55),0))</f>
        <v>7</v>
      </c>
      <c r="BY7" t="str">
        <f t="array" ref="BY7">INDEX($BV$1:$BV$55,SMALL(IF($BW$1:$BW$55=$BX7,ROW($BW$1:$BW$55)),COUNTIF($BX$1:$BX7,$BX7)),1)</f>
        <v>New Forest</v>
      </c>
      <c r="BZ7">
        <f t="shared" si="13"/>
        <v>0.48199106125668217</v>
      </c>
    </row>
    <row r="8" spans="1:78" x14ac:dyDescent="0.25">
      <c r="A8" t="s">
        <v>26</v>
      </c>
      <c r="B8" t="s">
        <v>27</v>
      </c>
      <c r="C8" t="s">
        <v>9</v>
      </c>
      <c r="D8" t="s">
        <v>28</v>
      </c>
      <c r="E8">
        <v>88155</v>
      </c>
      <c r="F8">
        <v>0.50544983343749461</v>
      </c>
      <c r="G8">
        <f>VLOOKUP($A8,'1213 rural'!$A$4:$C$329,2,FALSE)</f>
        <v>0.81460864842848413</v>
      </c>
      <c r="H8">
        <f>VLOOKUP($A8,'1213 rural'!$A$4:$C$329,3,FALSE)</f>
        <v>36</v>
      </c>
      <c r="I8">
        <f t="shared" si="14"/>
        <v>107</v>
      </c>
      <c r="J8" t="str">
        <f t="shared" si="15"/>
        <v/>
      </c>
      <c r="K8" t="str">
        <f t="shared" si="16"/>
        <v/>
      </c>
      <c r="L8" t="str">
        <f t="shared" si="17"/>
        <v>9999</v>
      </c>
      <c r="M8" t="str">
        <f t="shared" si="18"/>
        <v/>
      </c>
      <c r="N8" t="str">
        <f t="shared" si="19"/>
        <v/>
      </c>
      <c r="O8" t="str">
        <f t="shared" si="20"/>
        <v>9999</v>
      </c>
      <c r="P8" t="str">
        <f t="shared" si="21"/>
        <v/>
      </c>
      <c r="Q8" t="str">
        <f t="shared" si="22"/>
        <v/>
      </c>
      <c r="R8" t="str">
        <f t="shared" si="23"/>
        <v>9999</v>
      </c>
      <c r="S8" t="str">
        <f t="shared" si="24"/>
        <v>Aylesbury Vale</v>
      </c>
      <c r="T8">
        <f t="shared" si="25"/>
        <v>0.81460864842848413</v>
      </c>
      <c r="U8">
        <f t="shared" si="26"/>
        <v>26</v>
      </c>
      <c r="V8" t="str">
        <f t="shared" si="27"/>
        <v/>
      </c>
      <c r="W8" t="str">
        <f t="shared" si="28"/>
        <v/>
      </c>
      <c r="X8" t="str">
        <f t="shared" si="29"/>
        <v>9999</v>
      </c>
      <c r="Y8" t="str">
        <f t="shared" si="30"/>
        <v/>
      </c>
      <c r="Z8" t="str">
        <f t="shared" si="31"/>
        <v/>
      </c>
      <c r="AA8" t="str">
        <f t="shared" si="32"/>
        <v>9999</v>
      </c>
      <c r="AE8" t="s">
        <v>29</v>
      </c>
      <c r="AF8">
        <f t="shared" si="0"/>
        <v>96</v>
      </c>
      <c r="AG8">
        <f t="array" ref="AG8">INDEX($AF$1:$AF$326,MATCH(SMALL(COUNTIF($AF$1:$AF$326,"&lt;"&amp;$AF$1:$AF$326),ROW($AF8:$AG8)),COUNTIF($AF$1:$AF$326,"&lt;"&amp;$AF$1:$AF$326),0))</f>
        <v>8</v>
      </c>
      <c r="AH8" t="str">
        <f t="array" ref="AH8">INDEX($AE$1:$AE$326,SMALL(IF($AF$1:$AF$326=$AG8,ROW($AF$1:$AF$326)),COUNTIF($AG$1:$AG8,$AG8)),1)</f>
        <v>North Kesteven</v>
      </c>
      <c r="AI8">
        <f t="shared" si="1"/>
        <v>0.42328042328042331</v>
      </c>
      <c r="AM8" t="s">
        <v>91</v>
      </c>
      <c r="AN8" t="str">
        <f t="shared" si="2"/>
        <v>9999</v>
      </c>
      <c r="AO8" t="str">
        <f t="array" ref="AO8">INDEX($AN$1:$AN$71,MATCH(SMALL(COUNTIF($AN$1:$AN$71,"&lt;"&amp;$AN$1:$AN$71),ROW($AN8:$AO8)),COUNTIF($AN$1:$AN$71,"&lt;"&amp;$AN$1:$AN$71),0))</f>
        <v>9999</v>
      </c>
      <c r="AP8" t="str">
        <f t="array" ref="AP8">INDEX($AM$1:$AM$71,SMALL(IF($AN$1:$AN$71=$AO8,ROW($AN$1:$AN$71)),COUNTIF($AO$1:$AO8,$AO8)),1)</f>
        <v>Barnet</v>
      </c>
      <c r="AQ8" t="str">
        <f t="shared" si="3"/>
        <v/>
      </c>
      <c r="AT8" t="s">
        <v>87</v>
      </c>
      <c r="AU8" t="str">
        <f t="shared" si="4"/>
        <v>9999</v>
      </c>
      <c r="AV8" t="str">
        <f t="array" ref="AV8">INDEX($AU$1:$AU$39,MATCH(SMALL(COUNTIF($AU$1:$AU$39,"&lt;"&amp;$AU$1:$AU$39),ROW($AU8:$AV8)),COUNTIF($AU$1:$AU$39,"&lt;"&amp;$AU$1:$AU$39),0))</f>
        <v>9999</v>
      </c>
      <c r="AW8" t="str">
        <f t="array" ref="AW8">INDEX($AT$1:$AT$39,SMALL(IF($AU$1:$AU$39=$AV8,ROW($AU$1:$AU$39)),COUNTIF($AV$1:$AV8,$AV8)),1)</f>
        <v>Bournemouth</v>
      </c>
      <c r="AX8" t="str">
        <f t="shared" si="5"/>
        <v/>
      </c>
      <c r="BA8" t="s">
        <v>111</v>
      </c>
      <c r="BB8">
        <f t="shared" si="6"/>
        <v>5</v>
      </c>
      <c r="BC8">
        <f t="array" ref="BC8">INDEX($BB$1:$BB$58,MATCH(SMALL(COUNTIF($BB$1:$BB$58,"&lt;"&amp;$BB$1:$BB$58),ROW($BB8:$BC8)),COUNTIF($BB$1:$BB$58,"&lt;"&amp;$BB$1:$BB$58),0))</f>
        <v>8</v>
      </c>
      <c r="BD8" t="str">
        <f t="array" ref="BD8">INDEX($BA$1:$BA$58,SMALL(IF($BB$1:$BB$58=$BC8,ROW($BB$1:$BB$58)),COUNTIF($BC$1:$BC8,$BC8)),1)</f>
        <v>Surrey Heath</v>
      </c>
      <c r="BE8">
        <f t="shared" si="7"/>
        <v>0.80910240202275607</v>
      </c>
      <c r="BH8" t="s">
        <v>186</v>
      </c>
      <c r="BI8">
        <f t="shared" si="8"/>
        <v>7</v>
      </c>
      <c r="BJ8">
        <f t="array" ref="BJ8">INDEX($BI$1:$BI$48,MATCH(SMALL(COUNTIF($BI$1:$BI$48,"&lt;"&amp;$BI$1:$BI$48),ROW($BI8:$BJ8)),COUNTIF($BI$1:$BI$48,"&lt;"&amp;$BI$1:$BI$48),0))</f>
        <v>8</v>
      </c>
      <c r="BK8" t="str">
        <f t="array" ref="BK8">INDEX($BH$1:$BH$48,SMALL(IF($BI$1:$BI$48=$BJ8,ROW($BI$1:$BI$48)),COUNTIF($BJ$1:$BJ8,$BJ8)),1)</f>
        <v>Sedgemoor</v>
      </c>
      <c r="BL8">
        <f t="shared" si="9"/>
        <v>0.54072321730314299</v>
      </c>
      <c r="BO8" t="s">
        <v>155</v>
      </c>
      <c r="BP8">
        <f t="shared" si="10"/>
        <v>14</v>
      </c>
      <c r="BQ8">
        <f t="array" ref="BQ8">INDEX($BP$1:$BP$55,MATCH(SMALL(COUNTIF($BP$1:$BP$55,"&lt;"&amp;$BP$1:$BP$55),ROW($BP8:$BQ8)),COUNTIF($BP$1:$BP$55,"&lt;"&amp;$BP$1:$BP$55),0))</f>
        <v>8</v>
      </c>
      <c r="BR8" t="str">
        <f t="array" ref="BR8">INDEX($BO$1:$BO$55,SMALL(IF($BP$1:$BP$55=$BQ8,ROW($BP$1:$BP$55)),COUNTIF($BQ$1:$BQ8,$BQ8)),1)</f>
        <v>Breckland</v>
      </c>
      <c r="BS8">
        <f t="shared" si="11"/>
        <v>0.49292650465815552</v>
      </c>
      <c r="BV8" t="s">
        <v>83</v>
      </c>
      <c r="BW8">
        <f t="shared" si="12"/>
        <v>14</v>
      </c>
      <c r="BX8">
        <f t="array" ref="BX8">INDEX($BW$1:$BW$55,MATCH(SMALL(COUNTIF($BW$1:$BW$55,"&lt;"&amp;$BW$1:$BW$55),ROW($BW8:$BX8)),COUNTIF($BW$1:$BW$55,"&lt;"&amp;$BW$1:$BW$55),0))</f>
        <v>8</v>
      </c>
      <c r="BY8" t="str">
        <f t="array" ref="BY8">INDEX($BV$1:$BV$55,SMALL(IF($BW$1:$BW$55=$BX8,ROW($BW$1:$BW$55)),COUNTIF($BX$1:$BX8,$BX8)),1)</f>
        <v>Broadland</v>
      </c>
      <c r="BZ8">
        <f t="shared" si="13"/>
        <v>0.49372963365261185</v>
      </c>
    </row>
    <row r="9" spans="1:78" x14ac:dyDescent="0.25">
      <c r="A9" t="s">
        <v>29</v>
      </c>
      <c r="B9" t="s">
        <v>30</v>
      </c>
      <c r="C9" t="s">
        <v>31</v>
      </c>
      <c r="D9" t="s">
        <v>14</v>
      </c>
      <c r="E9">
        <v>60354</v>
      </c>
      <c r="F9">
        <v>0.70539147508794897</v>
      </c>
      <c r="G9">
        <f>VLOOKUP($A9,'1213 rural'!$A$4:$C$329,2,FALSE)</f>
        <v>0.78160352132954869</v>
      </c>
      <c r="H9">
        <f>VLOOKUP($A9,'1213 rural'!$A$4:$C$329,3,FALSE)</f>
        <v>19</v>
      </c>
      <c r="I9">
        <f t="shared" si="14"/>
        <v>96</v>
      </c>
      <c r="J9" t="str">
        <f t="shared" si="15"/>
        <v/>
      </c>
      <c r="K9" t="str">
        <f t="shared" si="16"/>
        <v/>
      </c>
      <c r="L9" t="str">
        <f t="shared" si="17"/>
        <v>9999</v>
      </c>
      <c r="M9" t="str">
        <f t="shared" si="18"/>
        <v/>
      </c>
      <c r="N9" t="str">
        <f t="shared" si="19"/>
        <v/>
      </c>
      <c r="O9" t="str">
        <f t="shared" si="20"/>
        <v>9999</v>
      </c>
      <c r="P9" t="str">
        <f t="shared" si="21"/>
        <v/>
      </c>
      <c r="Q9" t="str">
        <f t="shared" si="22"/>
        <v/>
      </c>
      <c r="R9" t="str">
        <f t="shared" si="23"/>
        <v>9999</v>
      </c>
      <c r="S9" t="str">
        <f t="shared" si="24"/>
        <v/>
      </c>
      <c r="T9" t="str">
        <f t="shared" si="25"/>
        <v/>
      </c>
      <c r="U9" t="str">
        <f t="shared" si="26"/>
        <v>9999</v>
      </c>
      <c r="V9" t="str">
        <f t="shared" si="27"/>
        <v>Babergh</v>
      </c>
      <c r="W9">
        <f t="shared" si="28"/>
        <v>0.78160352132954869</v>
      </c>
      <c r="X9">
        <f t="shared" si="29"/>
        <v>39</v>
      </c>
      <c r="Y9" t="str">
        <f t="shared" si="30"/>
        <v/>
      </c>
      <c r="Z9" t="str">
        <f t="shared" si="31"/>
        <v/>
      </c>
      <c r="AA9" t="str">
        <f t="shared" si="32"/>
        <v>9999</v>
      </c>
      <c r="AE9" t="s">
        <v>32</v>
      </c>
      <c r="AF9" t="str">
        <f t="shared" si="0"/>
        <v>9999</v>
      </c>
      <c r="AG9">
        <f t="array" ref="AG9">INDEX($AF$1:$AF$326,MATCH(SMALL(COUNTIF($AF$1:$AF$326,"&lt;"&amp;$AF$1:$AF$326),ROW($AF9:$AG9)),COUNTIF($AF$1:$AF$326,"&lt;"&amp;$AF$1:$AF$326),0))</f>
        <v>9</v>
      </c>
      <c r="AH9" t="str">
        <f t="array" ref="AH9">INDEX($AE$1:$AE$326,SMALL(IF($AF$1:$AF$326=$AG9,ROW($AF$1:$AF$326)),COUNTIF($AG$1:$AG9,$AG9)),1)</f>
        <v>Richmondshire</v>
      </c>
      <c r="AI9">
        <f t="shared" si="1"/>
        <v>0.43722218173868688</v>
      </c>
      <c r="AM9" t="s">
        <v>95</v>
      </c>
      <c r="AN9" t="str">
        <f t="shared" si="2"/>
        <v>9999</v>
      </c>
      <c r="AO9" t="str">
        <f t="array" ref="AO9">INDEX($AN$1:$AN$71,MATCH(SMALL(COUNTIF($AN$1:$AN$71,"&lt;"&amp;$AN$1:$AN$71),ROW($AN9:$AO9)),COUNTIF($AN$1:$AN$71,"&lt;"&amp;$AN$1:$AN$71),0))</f>
        <v>9999</v>
      </c>
      <c r="AP9" t="str">
        <f t="array" ref="AP9">INDEX($AM$1:$AM$71,SMALL(IF($AN$1:$AN$71=$AO9,ROW($AN$1:$AN$71)),COUNTIF($AO$1:$AO9,$AO9)),1)</f>
        <v>Bexley</v>
      </c>
      <c r="AQ9" t="str">
        <f t="shared" si="3"/>
        <v/>
      </c>
      <c r="AT9" t="s">
        <v>97</v>
      </c>
      <c r="AU9" t="str">
        <f t="shared" si="4"/>
        <v>9999</v>
      </c>
      <c r="AV9" t="str">
        <f t="array" ref="AV9">INDEX($AU$1:$AU$39,MATCH(SMALL(COUNTIF($AU$1:$AU$39,"&lt;"&amp;$AU$1:$AU$39),ROW($AU9:$AV9)),COUNTIF($AU$1:$AU$39,"&lt;"&amp;$AU$1:$AU$39),0))</f>
        <v>9999</v>
      </c>
      <c r="AW9" t="str">
        <f t="array" ref="AW9">INDEX($AT$1:$AT$39,SMALL(IF($AU$1:$AU$39=$AV9,ROW($AU$1:$AU$39)),COUNTIF($AV$1:$AV9,$AV9)),1)</f>
        <v>Bracknell Forest</v>
      </c>
      <c r="AX9" t="str">
        <f t="shared" si="5"/>
        <v/>
      </c>
      <c r="BA9" t="s">
        <v>119</v>
      </c>
      <c r="BB9">
        <f t="shared" si="6"/>
        <v>3</v>
      </c>
      <c r="BC9">
        <f t="array" ref="BC9">INDEX($BB$1:$BB$58,MATCH(SMALL(COUNTIF($BB$1:$BB$58,"&lt;"&amp;$BB$1:$BB$58),ROW($BB9:$BC9)),COUNTIF($BB$1:$BB$58,"&lt;"&amp;$BB$1:$BB$58),0))</f>
        <v>9</v>
      </c>
      <c r="BD9" t="str">
        <f t="array" ref="BD9">INDEX($BA$1:$BA$58,SMALL(IF($BB$1:$BB$58=$BC9,ROW($BB$1:$BB$58)),COUNTIF($BC$1:$BC9,$BC9)),1)</f>
        <v>Milton Keynes</v>
      </c>
      <c r="BE9">
        <f t="shared" si="7"/>
        <v>0.82164075338136766</v>
      </c>
      <c r="BH9" t="s">
        <v>188</v>
      </c>
      <c r="BI9">
        <f t="shared" si="8"/>
        <v>42</v>
      </c>
      <c r="BJ9">
        <f t="array" ref="BJ9">INDEX($BI$1:$BI$48,MATCH(SMALL(COUNTIF($BI$1:$BI$48,"&lt;"&amp;$BI$1:$BI$48),ROW($BI9:$BJ9)),COUNTIF($BI$1:$BI$48,"&lt;"&amp;$BI$1:$BI$48),0))</f>
        <v>9</v>
      </c>
      <c r="BK9" t="str">
        <f t="array" ref="BK9">INDEX($BH$1:$BH$48,SMALL(IF($BI$1:$BI$48=$BJ9,ROW($BI$1:$BI$48)),COUNTIF($BJ$1:$BJ9,$BJ9)),1)</f>
        <v>Vale of White Horse</v>
      </c>
      <c r="BL9">
        <f t="shared" si="9"/>
        <v>0.54907923635749278</v>
      </c>
      <c r="BO9" t="s">
        <v>168</v>
      </c>
      <c r="BP9">
        <f t="shared" si="10"/>
        <v>25</v>
      </c>
      <c r="BQ9">
        <f t="array" ref="BQ9">INDEX($BP$1:$BP$55,MATCH(SMALL(COUNTIF($BP$1:$BP$55,"&lt;"&amp;$BP$1:$BP$55),ROW($BP9:$BQ9)),COUNTIF($BP$1:$BP$55,"&lt;"&amp;$BP$1:$BP$55),0))</f>
        <v>9</v>
      </c>
      <c r="BR9" t="str">
        <f t="array" ref="BR9">INDEX($BO$1:$BO$55,SMALL(IF($BP$1:$BP$55=$BQ9,ROW($BP$1:$BP$55)),COUNTIF($BQ$1:$BQ9,$BQ9)),1)</f>
        <v>Mendip</v>
      </c>
      <c r="BS9">
        <f t="shared" si="11"/>
        <v>0.49303034377661242</v>
      </c>
      <c r="BV9" t="s">
        <v>89</v>
      </c>
      <c r="BW9">
        <f t="shared" si="12"/>
        <v>8</v>
      </c>
      <c r="BX9">
        <f t="array" ref="BX9">INDEX($BW$1:$BW$55,MATCH(SMALL(COUNTIF($BW$1:$BW$55,"&lt;"&amp;$BW$1:$BW$55),ROW($BW9:$BX9)),COUNTIF($BW$1:$BW$55,"&lt;"&amp;$BW$1:$BW$55),0))</f>
        <v>9</v>
      </c>
      <c r="BY9" t="str">
        <f t="array" ref="BY9">INDEX($BV$1:$BV$55,SMALL(IF($BW$1:$BW$55=$BX9,ROW($BW$1:$BW$55)),COUNTIF($BX$1:$BX9,$BX9)),1)</f>
        <v>Wycombe</v>
      </c>
      <c r="BZ9">
        <f t="shared" si="13"/>
        <v>0.49748993713536255</v>
      </c>
    </row>
    <row r="10" spans="1:78" x14ac:dyDescent="0.25">
      <c r="A10" t="s">
        <v>32</v>
      </c>
      <c r="B10" t="s">
        <v>33</v>
      </c>
      <c r="C10" t="s">
        <v>34</v>
      </c>
      <c r="D10" t="s">
        <v>35</v>
      </c>
      <c r="E10">
        <v>0</v>
      </c>
      <c r="F10">
        <v>0</v>
      </c>
      <c r="G10" t="str">
        <f>VLOOKUP($A10,'1213 rural'!$A$4:$C$329,2,FALSE)</f>
        <v/>
      </c>
      <c r="H10" t="str">
        <f>VLOOKUP($A10,'1213 rural'!$A$4:$C$329,3,FALSE)</f>
        <v/>
      </c>
      <c r="I10" t="str">
        <f t="shared" si="14"/>
        <v>9999</v>
      </c>
      <c r="J10" t="str">
        <f t="shared" si="15"/>
        <v>Barking and Dagenham</v>
      </c>
      <c r="K10" t="str">
        <f t="shared" si="16"/>
        <v/>
      </c>
      <c r="L10" t="str">
        <f t="shared" si="17"/>
        <v>9999</v>
      </c>
      <c r="M10" t="str">
        <f t="shared" si="18"/>
        <v/>
      </c>
      <c r="N10" t="str">
        <f t="shared" si="19"/>
        <v/>
      </c>
      <c r="O10" t="str">
        <f t="shared" si="20"/>
        <v>9999</v>
      </c>
      <c r="P10" t="str">
        <f t="shared" si="21"/>
        <v/>
      </c>
      <c r="Q10" t="str">
        <f t="shared" si="22"/>
        <v/>
      </c>
      <c r="R10" t="str">
        <f t="shared" si="23"/>
        <v>9999</v>
      </c>
      <c r="S10" t="str">
        <f t="shared" si="24"/>
        <v/>
      </c>
      <c r="T10" t="str">
        <f t="shared" si="25"/>
        <v/>
      </c>
      <c r="U10" t="str">
        <f t="shared" si="26"/>
        <v>9999</v>
      </c>
      <c r="V10" t="str">
        <f t="shared" si="27"/>
        <v/>
      </c>
      <c r="W10" t="str">
        <f t="shared" si="28"/>
        <v/>
      </c>
      <c r="X10" t="str">
        <f t="shared" si="29"/>
        <v>9999</v>
      </c>
      <c r="Y10" t="str">
        <f t="shared" si="30"/>
        <v/>
      </c>
      <c r="Z10" t="str">
        <f t="shared" si="31"/>
        <v/>
      </c>
      <c r="AA10" t="str">
        <f t="shared" si="32"/>
        <v>9999</v>
      </c>
      <c r="AE10" t="s">
        <v>36</v>
      </c>
      <c r="AF10" t="str">
        <f t="shared" si="0"/>
        <v>9999</v>
      </c>
      <c r="AG10">
        <f t="array" ref="AG10">INDEX($AF$1:$AF$326,MATCH(SMALL(COUNTIF($AF$1:$AF$326,"&lt;"&amp;$AF$1:$AF$326),ROW($AF10:$AG10)),COUNTIF($AF$1:$AF$326,"&lt;"&amp;$AF$1:$AF$326),0))</f>
        <v>10</v>
      </c>
      <c r="AH10" t="str">
        <f t="array" ref="AH10">INDEX($AE$1:$AE$326,SMALL(IF($AF$1:$AF$326=$AG10,ROW($AF$1:$AF$326)),COUNTIF($AG$1:$AG10,$AG10)),1)</f>
        <v>Newark and Sherwood</v>
      </c>
      <c r="AI10">
        <f t="shared" si="1"/>
        <v>0.43946385409800048</v>
      </c>
      <c r="AM10" t="s">
        <v>101</v>
      </c>
      <c r="AN10" t="str">
        <f t="shared" si="2"/>
        <v>9999</v>
      </c>
      <c r="AO10" t="str">
        <f t="array" ref="AO10">INDEX($AN$1:$AN$71,MATCH(SMALL(COUNTIF($AN$1:$AN$71,"&lt;"&amp;$AN$1:$AN$71),ROW($AN10:$AO10)),COUNTIF($AN$1:$AN$71,"&lt;"&amp;$AN$1:$AN$71),0))</f>
        <v>9999</v>
      </c>
      <c r="AP10" t="str">
        <f t="array" ref="AP10">INDEX($AM$1:$AM$71,SMALL(IF($AN$1:$AN$71=$AO10,ROW($AN$1:$AN$71)),COUNTIF($AO$1:$AO10,$AO10)),1)</f>
        <v>Birmingham</v>
      </c>
      <c r="AQ10" t="str">
        <f t="shared" si="3"/>
        <v/>
      </c>
      <c r="AT10" t="s">
        <v>115</v>
      </c>
      <c r="AU10" t="str">
        <f t="shared" si="4"/>
        <v>9999</v>
      </c>
      <c r="AV10" t="str">
        <f t="array" ref="AV10">INDEX($AU$1:$AU$39,MATCH(SMALL(COUNTIF($AU$1:$AU$39,"&lt;"&amp;$AU$1:$AU$39),ROW($AU10:$AV10)),COUNTIF($AU$1:$AU$39,"&lt;"&amp;$AU$1:$AU$39),0))</f>
        <v>9999</v>
      </c>
      <c r="AW10" t="str">
        <f t="array" ref="AW10">INDEX($AT$1:$AT$39,SMALL(IF($AU$1:$AU$39=$AV10,ROW($AU$1:$AU$39)),COUNTIF($AV$1:$AV10,$AV10)),1)</f>
        <v>Brighton and Hove</v>
      </c>
      <c r="AX10" t="str">
        <f t="shared" si="5"/>
        <v/>
      </c>
      <c r="BA10" t="s">
        <v>121</v>
      </c>
      <c r="BB10">
        <f t="shared" si="6"/>
        <v>12</v>
      </c>
      <c r="BC10">
        <f t="array" ref="BC10">INDEX($BB$1:$BB$58,MATCH(SMALL(COUNTIF($BB$1:$BB$58,"&lt;"&amp;$BB$1:$BB$58),ROW($BB10:$BC10)),COUNTIF($BB$1:$BB$58,"&lt;"&amp;$BB$1:$BB$58),0))</f>
        <v>10</v>
      </c>
      <c r="BD10" t="str">
        <f t="array" ref="BD10">INDEX($BA$1:$BA$58,SMALL(IF($BB$1:$BB$58=$BC10,ROW($BB$1:$BB$58)),COUNTIF($BC$1:$BC10,$BC10)),1)</f>
        <v>Doncaster</v>
      </c>
      <c r="BE10">
        <f t="shared" si="7"/>
        <v>0.85731781996325784</v>
      </c>
      <c r="BH10" t="s">
        <v>190</v>
      </c>
      <c r="BI10">
        <f t="shared" si="8"/>
        <v>13</v>
      </c>
      <c r="BJ10">
        <f t="array" ref="BJ10">INDEX($BI$1:$BI$48,MATCH(SMALL(COUNTIF($BI$1:$BI$48,"&lt;"&amp;$BI$1:$BI$48),ROW($BI10:$BJ10)),COUNTIF($BI$1:$BI$48,"&lt;"&amp;$BI$1:$BI$48),0))</f>
        <v>10</v>
      </c>
      <c r="BK10" t="str">
        <f t="array" ref="BK10">INDEX($BH$1:$BH$48,SMALL(IF($BI$1:$BI$48=$BJ10,ROW($BI$1:$BI$48)),COUNTIF($BJ$1:$BJ10,$BJ10)),1)</f>
        <v>Winchester</v>
      </c>
      <c r="BL10">
        <f t="shared" si="9"/>
        <v>0.54958475818270636</v>
      </c>
      <c r="BO10" t="s">
        <v>172</v>
      </c>
      <c r="BP10">
        <f t="shared" si="10"/>
        <v>7</v>
      </c>
      <c r="BQ10">
        <f t="array" ref="BQ10">INDEX($BP$1:$BP$55,MATCH(SMALL(COUNTIF($BP$1:$BP$55,"&lt;"&amp;$BP$1:$BP$55),ROW($BP10:$BQ10)),COUNTIF($BP$1:$BP$55,"&lt;"&amp;$BP$1:$BP$55),0))</f>
        <v>10</v>
      </c>
      <c r="BR10" t="str">
        <f t="array" ref="BR10">INDEX($BO$1:$BO$55,SMALL(IF($BP$1:$BP$55=$BQ10,ROW($BP$1:$BP$55)),COUNTIF($BQ$1:$BQ10,$BQ10)),1)</f>
        <v>South Hams</v>
      </c>
      <c r="BS10">
        <f t="shared" si="11"/>
        <v>0.50016076596048731</v>
      </c>
      <c r="BV10" t="s">
        <v>93</v>
      </c>
      <c r="BW10">
        <f t="shared" si="12"/>
        <v>38</v>
      </c>
      <c r="BX10">
        <f t="array" ref="BX10">INDEX($BW$1:$BW$55,MATCH(SMALL(COUNTIF($BW$1:$BW$55,"&lt;"&amp;$BW$1:$BW$55),ROW($BW10:$BX10)),COUNTIF($BW$1:$BW$55,"&lt;"&amp;$BW$1:$BW$55),0))</f>
        <v>10</v>
      </c>
      <c r="BY10" t="str">
        <f t="array" ref="BY10">INDEX($BV$1:$BV$55,SMALL(IF($BW$1:$BW$55=$BX10,ROW($BW$1:$BW$55)),COUNTIF($BX$1:$BX10,$BX10)),1)</f>
        <v>Bedford</v>
      </c>
      <c r="BZ10">
        <f t="shared" si="13"/>
        <v>0.52241641337386013</v>
      </c>
    </row>
    <row r="11" spans="1:78" x14ac:dyDescent="0.25">
      <c r="A11" t="s">
        <v>36</v>
      </c>
      <c r="B11" t="s">
        <v>37</v>
      </c>
      <c r="C11" t="s">
        <v>34</v>
      </c>
      <c r="D11" t="s">
        <v>35</v>
      </c>
      <c r="E11">
        <v>0</v>
      </c>
      <c r="F11">
        <v>0</v>
      </c>
      <c r="G11" t="str">
        <f>VLOOKUP($A11,'1213 rural'!$A$4:$C$329,2,FALSE)</f>
        <v/>
      </c>
      <c r="H11" t="str">
        <f>VLOOKUP($A11,'1213 rural'!$A$4:$C$329,3,FALSE)</f>
        <v/>
      </c>
      <c r="I11" t="str">
        <f t="shared" si="14"/>
        <v>9999</v>
      </c>
      <c r="J11" t="str">
        <f t="shared" si="15"/>
        <v>Barnet</v>
      </c>
      <c r="K11" t="str">
        <f t="shared" si="16"/>
        <v/>
      </c>
      <c r="L11" t="str">
        <f t="shared" si="17"/>
        <v>9999</v>
      </c>
      <c r="M11" t="str">
        <f t="shared" si="18"/>
        <v/>
      </c>
      <c r="N11" t="str">
        <f t="shared" si="19"/>
        <v/>
      </c>
      <c r="O11" t="str">
        <f t="shared" si="20"/>
        <v>9999</v>
      </c>
      <c r="P11" t="str">
        <f t="shared" si="21"/>
        <v/>
      </c>
      <c r="Q11" t="str">
        <f t="shared" si="22"/>
        <v/>
      </c>
      <c r="R11" t="str">
        <f t="shared" si="23"/>
        <v>9999</v>
      </c>
      <c r="S11" t="str">
        <f t="shared" si="24"/>
        <v/>
      </c>
      <c r="T11" t="str">
        <f t="shared" si="25"/>
        <v/>
      </c>
      <c r="U11" t="str">
        <f t="shared" si="26"/>
        <v>9999</v>
      </c>
      <c r="V11" t="str">
        <f t="shared" si="27"/>
        <v/>
      </c>
      <c r="W11" t="str">
        <f t="shared" si="28"/>
        <v/>
      </c>
      <c r="X11" t="str">
        <f t="shared" si="29"/>
        <v>9999</v>
      </c>
      <c r="Y11" t="str">
        <f t="shared" si="30"/>
        <v/>
      </c>
      <c r="Z11" t="str">
        <f t="shared" si="31"/>
        <v/>
      </c>
      <c r="AA11" t="str">
        <f t="shared" si="32"/>
        <v>9999</v>
      </c>
      <c r="AE11" t="s">
        <v>38</v>
      </c>
      <c r="AF11">
        <f t="shared" si="0"/>
        <v>160</v>
      </c>
      <c r="AG11">
        <f t="array" ref="AG11">INDEX($AF$1:$AF$326,MATCH(SMALL(COUNTIF($AF$1:$AF$326,"&lt;"&amp;$AF$1:$AF$326),ROW($AF11:$AG11)),COUNTIF($AF$1:$AF$326,"&lt;"&amp;$AF$1:$AF$326),0))</f>
        <v>11</v>
      </c>
      <c r="AH11" t="str">
        <f t="array" ref="AH11">INDEX($AE$1:$AE$326,SMALL(IF($AF$1:$AF$326=$AG11,ROW($AF$1:$AF$326)),COUNTIF($AG$1:$AG11,$AG11)),1)</f>
        <v>Cheshire West and Chester</v>
      </c>
      <c r="AI11">
        <f t="shared" si="1"/>
        <v>0.44218953639918079</v>
      </c>
      <c r="AM11" t="s">
        <v>107</v>
      </c>
      <c r="AN11" t="str">
        <f t="shared" si="2"/>
        <v>9999</v>
      </c>
      <c r="AO11" t="str">
        <f t="array" ref="AO11">INDEX($AN$1:$AN$71,MATCH(SMALL(COUNTIF($AN$1:$AN$71,"&lt;"&amp;$AN$1:$AN$71),ROW($AN11:$AO11)),COUNTIF($AN$1:$AN$71,"&lt;"&amp;$AN$1:$AN$71),0))</f>
        <v>9999</v>
      </c>
      <c r="AP11" t="str">
        <f t="array" ref="AP11">INDEX($AM$1:$AM$71,SMALL(IF($AN$1:$AN$71=$AO11,ROW($AN$1:$AN$71)),COUNTIF($AO$1:$AO11,$AO11)),1)</f>
        <v>Bolton</v>
      </c>
      <c r="AQ11" t="str">
        <f t="shared" si="3"/>
        <v/>
      </c>
      <c r="AT11" t="s">
        <v>139</v>
      </c>
      <c r="AU11" t="str">
        <f t="shared" si="4"/>
        <v>9999</v>
      </c>
      <c r="AV11" t="str">
        <f t="array" ref="AV11">INDEX($AU$1:$AU$39,MATCH(SMALL(COUNTIF($AU$1:$AU$39,"&lt;"&amp;$AU$1:$AU$39),ROW($AU11:$AV11)),COUNTIF($AU$1:$AU$39,"&lt;"&amp;$AU$1:$AU$39),0))</f>
        <v>9999</v>
      </c>
      <c r="AW11" t="str">
        <f t="array" ref="AW11">INDEX($AT$1:$AT$39,SMALL(IF($AU$1:$AU$39=$AV11,ROW($AU$1:$AU$39)),COUNTIF($AV$1:$AV11,$AV11)),1)</f>
        <v>Bristol City of</v>
      </c>
      <c r="AX11" t="str">
        <f t="shared" si="5"/>
        <v/>
      </c>
      <c r="BA11" t="s">
        <v>123</v>
      </c>
      <c r="BB11" t="str">
        <f t="shared" si="6"/>
        <v>9999</v>
      </c>
      <c r="BC11">
        <f t="array" ref="BC11">INDEX($BB$1:$BB$58,MATCH(SMALL(COUNTIF($BB$1:$BB$58,"&lt;"&amp;$BB$1:$BB$58),ROW($BB11:$BC11)),COUNTIF($BB$1:$BB$58,"&lt;"&amp;$BB$1:$BB$58),0))</f>
        <v>11</v>
      </c>
      <c r="BD11" t="str">
        <f t="array" ref="BD11">INDEX($BA$1:$BA$58,SMALL(IF($BB$1:$BB$58=$BC11,ROW($BB$1:$BB$58)),COUNTIF($BC$1:$BC11,$BC11)),1)</f>
        <v>Welwyn Hatfield</v>
      </c>
      <c r="BE11">
        <f t="shared" si="7"/>
        <v>1.0245901639344264</v>
      </c>
      <c r="BH11" t="s">
        <v>196</v>
      </c>
      <c r="BI11">
        <f t="shared" si="8"/>
        <v>22</v>
      </c>
      <c r="BJ11">
        <f t="array" ref="BJ11">INDEX($BI$1:$BI$48,MATCH(SMALL(COUNTIF($BI$1:$BI$48,"&lt;"&amp;$BI$1:$BI$48),ROW($BI11:$BJ11)),COUNTIF($BI$1:$BI$48,"&lt;"&amp;$BI$1:$BI$48),0))</f>
        <v>11</v>
      </c>
      <c r="BK11" t="str">
        <f t="array" ref="BK11">INDEX($BH$1:$BH$48,SMALL(IF($BI$1:$BI$48=$BJ11,ROW($BI$1:$BI$48)),COUNTIF($BJ$1:$BJ11,$BJ11)),1)</f>
        <v>Rother</v>
      </c>
      <c r="BL11">
        <f t="shared" si="9"/>
        <v>0.55318913536538139</v>
      </c>
      <c r="BO11" t="s">
        <v>184</v>
      </c>
      <c r="BP11">
        <f t="shared" si="10"/>
        <v>1</v>
      </c>
      <c r="BQ11">
        <f t="array" ref="BQ11">INDEX($BP$1:$BP$55,MATCH(SMALL(COUNTIF($BP$1:$BP$55,"&lt;"&amp;$BP$1:$BP$55),ROW($BP11:$BQ11)),COUNTIF($BP$1:$BP$55,"&lt;"&amp;$BP$1:$BP$55),0))</f>
        <v>11</v>
      </c>
      <c r="BR11" t="str">
        <f t="array" ref="BR11">INDEX($BO$1:$BO$55,SMALL(IF($BP$1:$BP$55=$BQ11,ROW($BP$1:$BP$55)),COUNTIF($BQ$1:$BQ11,$BQ11)),1)</f>
        <v>West Dorset</v>
      </c>
      <c r="BS11">
        <f t="shared" si="11"/>
        <v>0.50212260921166751</v>
      </c>
      <c r="BV11" t="s">
        <v>103</v>
      </c>
      <c r="BW11">
        <f t="shared" si="12"/>
        <v>36</v>
      </c>
      <c r="BX11">
        <f t="array" ref="BX11">INDEX($BW$1:$BW$55,MATCH(SMALL(COUNTIF($BW$1:$BW$55,"&lt;"&amp;$BW$1:$BW$55),ROW($BW11:$BX11)),COUNTIF($BW$1:$BW$55,"&lt;"&amp;$BW$1:$BW$55),0))</f>
        <v>11</v>
      </c>
      <c r="BY11" t="str">
        <f t="array" ref="BY11">INDEX($BV$1:$BV$55,SMALL(IF($BW$1:$BW$55=$BX11,ROW($BW$1:$BW$55)),COUNTIF($BX$1:$BX11,$BX11)),1)</f>
        <v>Taunton Deane</v>
      </c>
      <c r="BZ11">
        <f t="shared" si="13"/>
        <v>0.53624095093395296</v>
      </c>
    </row>
    <row r="12" spans="1:78" x14ac:dyDescent="0.25">
      <c r="A12" t="s">
        <v>38</v>
      </c>
      <c r="B12" t="s">
        <v>39</v>
      </c>
      <c r="C12" t="s">
        <v>40</v>
      </c>
      <c r="D12" t="s">
        <v>23</v>
      </c>
      <c r="E12">
        <v>45224</v>
      </c>
      <c r="F12">
        <v>0.19869074293748079</v>
      </c>
      <c r="G12">
        <f>VLOOKUP($A12,'1213 rural'!$A$4:$C$329,2,FALSE)</f>
        <v>4.0611307042855618</v>
      </c>
      <c r="H12">
        <f>VLOOKUP($A12,'1213 rural'!$A$4:$C$329,3,FALSE)</f>
        <v>38</v>
      </c>
      <c r="I12">
        <f t="shared" si="14"/>
        <v>160</v>
      </c>
      <c r="J12" t="str">
        <f t="shared" si="15"/>
        <v/>
      </c>
      <c r="K12" t="str">
        <f t="shared" si="16"/>
        <v/>
      </c>
      <c r="L12" t="str">
        <f t="shared" si="17"/>
        <v>9999</v>
      </c>
      <c r="M12" t="str">
        <f t="shared" si="18"/>
        <v/>
      </c>
      <c r="N12" t="str">
        <f t="shared" si="19"/>
        <v/>
      </c>
      <c r="O12" t="str">
        <f t="shared" si="20"/>
        <v>9999</v>
      </c>
      <c r="P12" t="str">
        <f t="shared" si="21"/>
        <v>Barnsley</v>
      </c>
      <c r="Q12">
        <f t="shared" si="22"/>
        <v>4.0611307042855618</v>
      </c>
      <c r="R12">
        <f t="shared" si="23"/>
        <v>15</v>
      </c>
      <c r="S12" t="str">
        <f t="shared" si="24"/>
        <v/>
      </c>
      <c r="T12" t="str">
        <f t="shared" si="25"/>
        <v/>
      </c>
      <c r="U12" t="str">
        <f t="shared" si="26"/>
        <v>9999</v>
      </c>
      <c r="V12" t="str">
        <f t="shared" si="27"/>
        <v/>
      </c>
      <c r="W12" t="str">
        <f t="shared" si="28"/>
        <v/>
      </c>
      <c r="X12" t="str">
        <f t="shared" si="29"/>
        <v>9999</v>
      </c>
      <c r="Y12" t="str">
        <f t="shared" si="30"/>
        <v/>
      </c>
      <c r="Z12" t="str">
        <f t="shared" si="31"/>
        <v/>
      </c>
      <c r="AA12" t="str">
        <f t="shared" si="32"/>
        <v>9999</v>
      </c>
      <c r="AE12" t="s">
        <v>41</v>
      </c>
      <c r="AF12" t="str">
        <f t="shared" si="0"/>
        <v>9999</v>
      </c>
      <c r="AG12">
        <f t="array" ref="AG12">INDEX($AF$1:$AF$326,MATCH(SMALL(COUNTIF($AF$1:$AF$326,"&lt;"&amp;$AF$1:$AF$326),ROW($AF12:$AG12)),COUNTIF($AF$1:$AF$326,"&lt;"&amp;$AF$1:$AF$326),0))</f>
        <v>12</v>
      </c>
      <c r="AH12" t="str">
        <f t="array" ref="AH12">INDEX($AE$1:$AE$326,SMALL(IF($AF$1:$AF$326=$AG12,ROW($AF$1:$AF$326)),COUNTIF($AG$1:$AG12,$AG12)),1)</f>
        <v>York</v>
      </c>
      <c r="AI12">
        <f t="shared" si="1"/>
        <v>0.44256180059429728</v>
      </c>
      <c r="AM12" t="s">
        <v>141</v>
      </c>
      <c r="AN12" t="str">
        <f t="shared" si="2"/>
        <v>9999</v>
      </c>
      <c r="AO12" t="str">
        <f t="array" ref="AO12">INDEX($AN$1:$AN$71,MATCH(SMALL(COUNTIF($AN$1:$AN$71,"&lt;"&amp;$AN$1:$AN$71),ROW($AN12:$AO12)),COUNTIF($AN$1:$AN$71,"&lt;"&amp;$AN$1:$AN$71),0))</f>
        <v>9999</v>
      </c>
      <c r="AP12" t="str">
        <f t="array" ref="AP12">INDEX($AM$1:$AM$71,SMALL(IF($AN$1:$AN$71=$AO12,ROW($AN$1:$AN$71)),COUNTIF($AO$1:$AO12,$AO12)),1)</f>
        <v>Brent</v>
      </c>
      <c r="AQ12" t="str">
        <f t="shared" si="3"/>
        <v/>
      </c>
      <c r="AT12" t="s">
        <v>153</v>
      </c>
      <c r="AU12" t="str">
        <f t="shared" si="4"/>
        <v>9999</v>
      </c>
      <c r="AV12" t="str">
        <f t="array" ref="AV12">INDEX($AU$1:$AU$39,MATCH(SMALL(COUNTIF($AU$1:$AU$39,"&lt;"&amp;$AU$1:$AU$39),ROW($AU12:$AV12)),COUNTIF($AU$1:$AU$39,"&lt;"&amp;$AU$1:$AU$39),0))</f>
        <v>9999</v>
      </c>
      <c r="AW12" t="str">
        <f t="array" ref="AW12">INDEX($AT$1:$AT$39,SMALL(IF($AU$1:$AU$39=$AV12,ROW($AU$1:$AU$39)),COUNTIF($AV$1:$AV12,$AV12)),1)</f>
        <v>Broxtowe</v>
      </c>
      <c r="AX12" t="str">
        <f t="shared" si="5"/>
        <v/>
      </c>
      <c r="BA12" t="s">
        <v>131</v>
      </c>
      <c r="BB12" t="str">
        <f t="shared" si="6"/>
        <v>9999</v>
      </c>
      <c r="BC12">
        <f t="array" ref="BC12">INDEX($BB$1:$BB$58,MATCH(SMALL(COUNTIF($BB$1:$BB$58,"&lt;"&amp;$BB$1:$BB$58),ROW($BB12:$BC12)),COUNTIF($BB$1:$BB$58,"&lt;"&amp;$BB$1:$BB$58),0))</f>
        <v>12</v>
      </c>
      <c r="BD12" t="str">
        <f t="array" ref="BD12">INDEX($BA$1:$BA$58,SMALL(IF($BB$1:$BB$58=$BC12,ROW($BB$1:$BB$58)),COUNTIF($BC$1:$BC12,$BC12)),1)</f>
        <v>Chelmsford</v>
      </c>
      <c r="BE12">
        <f t="shared" si="7"/>
        <v>1.2849800114220444</v>
      </c>
      <c r="BH12" t="s">
        <v>198</v>
      </c>
      <c r="BI12">
        <f t="shared" si="8"/>
        <v>34</v>
      </c>
      <c r="BJ12">
        <f t="array" ref="BJ12">INDEX($BI$1:$BI$48,MATCH(SMALL(COUNTIF($BI$1:$BI$48,"&lt;"&amp;$BI$1:$BI$48),ROW($BI12:$BJ12)),COUNTIF($BI$1:$BI$48,"&lt;"&amp;$BI$1:$BI$48),0))</f>
        <v>12</v>
      </c>
      <c r="BK12" t="str">
        <f t="array" ref="BK12">INDEX($BH$1:$BH$48,SMALL(IF($BI$1:$BI$48=$BJ12,ROW($BI$1:$BI$48)),COUNTIF($BJ$1:$BJ12,$BJ12)),1)</f>
        <v>Wiltshire</v>
      </c>
      <c r="BL12">
        <f t="shared" si="9"/>
        <v>0.57118537765433208</v>
      </c>
      <c r="BO12" t="s">
        <v>194</v>
      </c>
      <c r="BP12">
        <f t="shared" si="10"/>
        <v>22</v>
      </c>
      <c r="BQ12">
        <f t="array" ref="BQ12">INDEX($BP$1:$BP$55,MATCH(SMALL(COUNTIF($BP$1:$BP$55,"&lt;"&amp;$BP$1:$BP$55),ROW($BP12:$BQ12)),COUNTIF($BP$1:$BP$55,"&lt;"&amp;$BP$1:$BP$55),0))</f>
        <v>12</v>
      </c>
      <c r="BR12" t="str">
        <f t="array" ref="BR12">INDEX($BO$1:$BO$55,SMALL(IF($BP$1:$BP$55=$BQ12,ROW($BP$1:$BP$55)),COUNTIF($BQ$1:$BQ12,$BQ12)),1)</f>
        <v>Chichester</v>
      </c>
      <c r="BS12">
        <f t="shared" si="11"/>
        <v>0.50893822762262231</v>
      </c>
      <c r="BV12" t="s">
        <v>109</v>
      </c>
      <c r="BW12" t="str">
        <f t="shared" si="12"/>
        <v>9999</v>
      </c>
      <c r="BX12">
        <f t="array" ref="BX12">INDEX($BW$1:$BW$55,MATCH(SMALL(COUNTIF($BW$1:$BW$55,"&lt;"&amp;$BW$1:$BW$55),ROW($BW12:$BX12)),COUNTIF($BW$1:$BW$55,"&lt;"&amp;$BW$1:$BW$55),0))</f>
        <v>12</v>
      </c>
      <c r="BY12" t="str">
        <f t="array" ref="BY12">INDEX($BV$1:$BV$55,SMALL(IF($BW$1:$BW$55=$BX12,ROW($BW$1:$BW$55)),COUNTIF($BX$1:$BX12,$BX12)),1)</f>
        <v>Bath and North East Somerset</v>
      </c>
      <c r="BZ12">
        <f t="shared" si="13"/>
        <v>0.55089673746709922</v>
      </c>
    </row>
    <row r="13" spans="1:78" x14ac:dyDescent="0.25">
      <c r="A13" t="s">
        <v>41</v>
      </c>
      <c r="B13" t="s">
        <v>42</v>
      </c>
      <c r="C13" t="s">
        <v>13</v>
      </c>
      <c r="D13" t="s">
        <v>23</v>
      </c>
      <c r="E13">
        <v>12859</v>
      </c>
      <c r="F13">
        <v>0.18199960370255044</v>
      </c>
      <c r="G13" t="str">
        <f>VLOOKUP($A13,'1213 rural'!$A$4:$C$329,2,FALSE)</f>
        <v/>
      </c>
      <c r="H13" t="str">
        <f>VLOOKUP($A13,'1213 rural'!$A$4:$C$329,3,FALSE)</f>
        <v/>
      </c>
      <c r="I13" t="str">
        <f t="shared" si="14"/>
        <v>9999</v>
      </c>
      <c r="J13" t="str">
        <f t="shared" si="15"/>
        <v/>
      </c>
      <c r="K13" t="str">
        <f t="shared" si="16"/>
        <v/>
      </c>
      <c r="L13" t="str">
        <f t="shared" si="17"/>
        <v>9999</v>
      </c>
      <c r="M13" t="str">
        <f t="shared" si="18"/>
        <v/>
      </c>
      <c r="N13" t="str">
        <f t="shared" si="19"/>
        <v/>
      </c>
      <c r="O13" t="str">
        <f t="shared" si="20"/>
        <v>9999</v>
      </c>
      <c r="P13" t="str">
        <f t="shared" si="21"/>
        <v>Barrow-in-Furness</v>
      </c>
      <c r="Q13" t="str">
        <f t="shared" si="22"/>
        <v/>
      </c>
      <c r="R13" t="str">
        <f t="shared" si="23"/>
        <v>9999</v>
      </c>
      <c r="S13" t="str">
        <f t="shared" si="24"/>
        <v/>
      </c>
      <c r="T13" t="str">
        <f t="shared" si="25"/>
        <v/>
      </c>
      <c r="U13" t="str">
        <f t="shared" si="26"/>
        <v>9999</v>
      </c>
      <c r="V13" t="str">
        <f t="shared" si="27"/>
        <v/>
      </c>
      <c r="W13" t="str">
        <f t="shared" si="28"/>
        <v/>
      </c>
      <c r="X13" t="str">
        <f t="shared" si="29"/>
        <v>9999</v>
      </c>
      <c r="Y13" t="str">
        <f t="shared" si="30"/>
        <v/>
      </c>
      <c r="Z13" t="str">
        <f t="shared" si="31"/>
        <v/>
      </c>
      <c r="AA13" t="str">
        <f t="shared" si="32"/>
        <v>9999</v>
      </c>
      <c r="AE13" t="s">
        <v>43</v>
      </c>
      <c r="AF13" t="str">
        <f t="shared" si="0"/>
        <v>9999</v>
      </c>
      <c r="AG13">
        <f t="array" ref="AG13">INDEX($AF$1:$AF$326,MATCH(SMALL(COUNTIF($AF$1:$AF$326,"&lt;"&amp;$AF$1:$AF$326),ROW($AF13:$AG13)),COUNTIF($AF$1:$AF$326,"&lt;"&amp;$AF$1:$AF$326),0))</f>
        <v>13</v>
      </c>
      <c r="AH13" t="str">
        <f t="array" ref="AH13">INDEX($AE$1:$AE$326,SMALL(IF($AF$1:$AF$326=$AG13,ROW($AF$1:$AF$326)),COUNTIF($AG$1:$AG13,$AG13)),1)</f>
        <v>Herefordshire County of</v>
      </c>
      <c r="AI13">
        <f t="shared" si="1"/>
        <v>0.44573211499888571</v>
      </c>
      <c r="AM13" t="s">
        <v>159</v>
      </c>
      <c r="AN13" t="str">
        <f t="shared" si="2"/>
        <v>9999</v>
      </c>
      <c r="AO13" t="str">
        <f t="array" ref="AO13">INDEX($AN$1:$AN$71,MATCH(SMALL(COUNTIF($AN$1:$AN$71,"&lt;"&amp;$AN$1:$AN$71),ROW($AN13:$AO13)),COUNTIF($AN$1:$AN$71,"&lt;"&amp;$AN$1:$AN$71),0))</f>
        <v>9999</v>
      </c>
      <c r="AP13" t="str">
        <f t="array" ref="AP13">INDEX($AM$1:$AM$71,SMALL(IF($AN$1:$AN$71=$AO13,ROW($AN$1:$AN$71)),COUNTIF($AO$1:$AO13,$AO13)),1)</f>
        <v>Bromley</v>
      </c>
      <c r="AQ13" t="str">
        <f t="shared" si="3"/>
        <v/>
      </c>
      <c r="AT13" t="s">
        <v>216</v>
      </c>
      <c r="AU13" t="str">
        <f t="shared" si="4"/>
        <v>9999</v>
      </c>
      <c r="AV13" t="str">
        <f t="array" ref="AV13">INDEX($AU$1:$AU$39,MATCH(SMALL(COUNTIF($AU$1:$AU$39,"&lt;"&amp;$AU$1:$AU$39),ROW($AU13:$AV13)),COUNTIF($AU$1:$AU$39,"&lt;"&amp;$AU$1:$AU$39),0))</f>
        <v>9999</v>
      </c>
      <c r="AW13" t="str">
        <f t="array" ref="AW13">INDEX($AT$1:$AT$39,SMALL(IF($AU$1:$AU$39=$AV13,ROW($AU$1:$AU$39)),COUNTIF($AV$1:$AV13,$AV13)),1)</f>
        <v>Castle Point</v>
      </c>
      <c r="AX13" t="str">
        <f t="shared" si="5"/>
        <v/>
      </c>
      <c r="BA13" t="s">
        <v>147</v>
      </c>
      <c r="BB13" t="str">
        <f t="shared" si="6"/>
        <v>9999</v>
      </c>
      <c r="BC13">
        <f t="array" ref="BC13">INDEX($BB$1:$BB$58,MATCH(SMALL(COUNTIF($BB$1:$BB$58,"&lt;"&amp;$BB$1:$BB$58),ROW($BB13:$BC13)),COUNTIF($BB$1:$BB$58,"&lt;"&amp;$BB$1:$BB$58),0))</f>
        <v>13</v>
      </c>
      <c r="BD13" t="str">
        <f t="array" ref="BD13">INDEX($BA$1:$BA$58,SMALL(IF($BB$1:$BB$58=$BC13,ROW($BB$1:$BB$58)),COUNTIF($BC$1:$BC13,$BC13)),1)</f>
        <v>Thurrock</v>
      </c>
      <c r="BE13">
        <f t="shared" si="7"/>
        <v>2.0263424518743669</v>
      </c>
      <c r="BH13" t="s">
        <v>274</v>
      </c>
      <c r="BI13">
        <f t="shared" si="8"/>
        <v>4</v>
      </c>
      <c r="BJ13">
        <f t="array" ref="BJ13">INDEX($BI$1:$BI$48,MATCH(SMALL(COUNTIF($BI$1:$BI$48,"&lt;"&amp;$BI$1:$BI$48),ROW($BI13:$BJ13)),COUNTIF($BI$1:$BI$48,"&lt;"&amp;$BI$1:$BI$48),0))</f>
        <v>13</v>
      </c>
      <c r="BK13" t="str">
        <f t="array" ref="BK13">INDEX($BH$1:$BH$48,SMALL(IF($BI$1:$BI$48=$BJ13,ROW($BI$1:$BI$48)),COUNTIF($BJ$1:$BJ13,$BJ13)),1)</f>
        <v>East Hampshire</v>
      </c>
      <c r="BL13">
        <f t="shared" si="9"/>
        <v>0.6021109300842955</v>
      </c>
      <c r="BO13" t="s">
        <v>206</v>
      </c>
      <c r="BP13">
        <f t="shared" si="10"/>
        <v>38</v>
      </c>
      <c r="BQ13">
        <f t="array" ref="BQ13">INDEX($BP$1:$BP$55,MATCH(SMALL(COUNTIF($BP$1:$BP$55,"&lt;"&amp;$BP$1:$BP$55),ROW($BP13:$BQ13)),COUNTIF($BP$1:$BP$55,"&lt;"&amp;$BP$1:$BP$55),0))</f>
        <v>13</v>
      </c>
      <c r="BR13" t="str">
        <f t="array" ref="BR13">INDEX($BO$1:$BO$55,SMALL(IF($BP$1:$BP$55=$BQ13,ROW($BP$1:$BP$55)),COUNTIF($BQ$1:$BQ13,$BQ13)),1)</f>
        <v>Huntingdonshire</v>
      </c>
      <c r="BS13">
        <f t="shared" si="11"/>
        <v>0.51407662765732254</v>
      </c>
      <c r="BV13" t="s">
        <v>113</v>
      </c>
      <c r="BW13">
        <f t="shared" si="12"/>
        <v>44</v>
      </c>
      <c r="BX13">
        <f t="array" ref="BX13">INDEX($BW$1:$BW$55,MATCH(SMALL(COUNTIF($BW$1:$BW$55,"&lt;"&amp;$BW$1:$BW$55),ROW($BW13:$BX13)),COUNTIF($BW$1:$BW$55,"&lt;"&amp;$BW$1:$BW$55),0))</f>
        <v>13</v>
      </c>
      <c r="BY13" t="str">
        <f t="array" ref="BY13">INDEX($BV$1:$BV$55,SMALL(IF($BW$1:$BW$55=$BX13,ROW($BW$1:$BW$55)),COUNTIF($BX$1:$BX13,$BX13)),1)</f>
        <v>Tunbridge Wells</v>
      </c>
      <c r="BZ13">
        <f t="shared" si="13"/>
        <v>0.55925805098569237</v>
      </c>
    </row>
    <row r="14" spans="1:78" x14ac:dyDescent="0.25">
      <c r="A14" t="s">
        <v>43</v>
      </c>
      <c r="B14" t="s">
        <v>44</v>
      </c>
      <c r="C14" t="s">
        <v>31</v>
      </c>
      <c r="D14" t="s">
        <v>23</v>
      </c>
      <c r="E14">
        <v>2197</v>
      </c>
      <c r="F14">
        <v>1.2539095495742301E-2</v>
      </c>
      <c r="G14" t="str">
        <f>VLOOKUP($A14,'1213 rural'!$A$4:$C$329,2,FALSE)</f>
        <v/>
      </c>
      <c r="H14" t="str">
        <f>VLOOKUP($A14,'1213 rural'!$A$4:$C$329,3,FALSE)</f>
        <v/>
      </c>
      <c r="I14" t="str">
        <f t="shared" si="14"/>
        <v>9999</v>
      </c>
      <c r="J14" t="str">
        <f t="shared" si="15"/>
        <v/>
      </c>
      <c r="K14" t="str">
        <f t="shared" si="16"/>
        <v/>
      </c>
      <c r="L14" t="str">
        <f t="shared" si="17"/>
        <v>9999</v>
      </c>
      <c r="M14" t="str">
        <f t="shared" si="18"/>
        <v/>
      </c>
      <c r="N14" t="str">
        <f t="shared" si="19"/>
        <v/>
      </c>
      <c r="O14" t="str">
        <f t="shared" si="20"/>
        <v>9999</v>
      </c>
      <c r="P14" t="str">
        <f t="shared" si="21"/>
        <v>Basildon</v>
      </c>
      <c r="Q14" t="str">
        <f t="shared" si="22"/>
        <v/>
      </c>
      <c r="R14" t="str">
        <f t="shared" si="23"/>
        <v>9999</v>
      </c>
      <c r="S14" t="str">
        <f t="shared" si="24"/>
        <v/>
      </c>
      <c r="T14" t="str">
        <f t="shared" si="25"/>
        <v/>
      </c>
      <c r="U14" t="str">
        <f t="shared" si="26"/>
        <v>9999</v>
      </c>
      <c r="V14" t="str">
        <f t="shared" si="27"/>
        <v/>
      </c>
      <c r="W14" t="str">
        <f t="shared" si="28"/>
        <v/>
      </c>
      <c r="X14" t="str">
        <f t="shared" si="29"/>
        <v>9999</v>
      </c>
      <c r="Y14" t="str">
        <f t="shared" si="30"/>
        <v/>
      </c>
      <c r="Z14" t="str">
        <f t="shared" si="31"/>
        <v/>
      </c>
      <c r="AA14" t="str">
        <f t="shared" si="32"/>
        <v>9999</v>
      </c>
      <c r="AE14" t="s">
        <v>45</v>
      </c>
      <c r="AF14">
        <f t="shared" si="0"/>
        <v>98</v>
      </c>
      <c r="AG14">
        <f t="array" ref="AG14">INDEX($AF$1:$AF$326,MATCH(SMALL(COUNTIF($AF$1:$AF$326,"&lt;"&amp;$AF$1:$AF$326),ROW($AF14:$AG14)),COUNTIF($AF$1:$AF$326,"&lt;"&amp;$AF$1:$AF$326),0))</f>
        <v>14</v>
      </c>
      <c r="AH14" t="str">
        <f t="array" ref="AH14">INDEX($AE$1:$AE$326,SMALL(IF($AF$1:$AF$326=$AG14,ROW($AF$1:$AF$326)),COUNTIF($AG$1:$AG14,$AG14)),1)</f>
        <v>East Hertfordshire</v>
      </c>
      <c r="AI14">
        <f t="shared" si="1"/>
        <v>0.445986124876115</v>
      </c>
      <c r="AM14" t="s">
        <v>166</v>
      </c>
      <c r="AN14">
        <f t="shared" si="2"/>
        <v>5</v>
      </c>
      <c r="AO14" t="str">
        <f t="array" ref="AO14">INDEX($AN$1:$AN$71,MATCH(SMALL(COUNTIF($AN$1:$AN$71,"&lt;"&amp;$AN$1:$AN$71),ROW($AN14:$AO14)),COUNTIF($AN$1:$AN$71,"&lt;"&amp;$AN$1:$AN$71),0))</f>
        <v>9999</v>
      </c>
      <c r="AP14" t="str">
        <f t="array" ref="AP14">INDEX($AM$1:$AM$71,SMALL(IF($AN$1:$AN$71=$AO14,ROW($AN$1:$AN$71)),COUNTIF($AO$1:$AO14,$AO14)),1)</f>
        <v>Broxbourne</v>
      </c>
      <c r="AQ14" t="str">
        <f t="shared" si="3"/>
        <v/>
      </c>
      <c r="AT14" t="s">
        <v>220</v>
      </c>
      <c r="AU14" t="str">
        <f t="shared" si="4"/>
        <v>9999</v>
      </c>
      <c r="AV14" t="str">
        <f t="array" ref="AV14">INDEX($AU$1:$AU$39,MATCH(SMALL(COUNTIF($AU$1:$AU$39,"&lt;"&amp;$AU$1:$AU$39),ROW($AU14:$AV14)),COUNTIF($AU$1:$AU$39,"&lt;"&amp;$AU$1:$AU$39),0))</f>
        <v>9999</v>
      </c>
      <c r="AW14" t="str">
        <f t="array" ref="AW14">INDEX($AT$1:$AT$39,SMALL(IF($AU$1:$AU$39=$AV14,ROW($AU$1:$AU$39)),COUNTIF($AV$1:$AV14,$AV14)),1)</f>
        <v>Christchurch</v>
      </c>
      <c r="AX14" t="str">
        <f t="shared" si="5"/>
        <v/>
      </c>
      <c r="BA14" t="s">
        <v>157</v>
      </c>
      <c r="BB14" t="str">
        <f t="shared" si="6"/>
        <v>9999</v>
      </c>
      <c r="BC14">
        <f t="array" ref="BC14">INDEX($BB$1:$BB$58,MATCH(SMALL(COUNTIF($BB$1:$BB$58,"&lt;"&amp;$BB$1:$BB$58),ROW($BB14:$BC14)),COUNTIF($BB$1:$BB$58,"&lt;"&amp;$BB$1:$BB$58),0))</f>
        <v>14</v>
      </c>
      <c r="BD14" t="str">
        <f t="array" ref="BD14">INDEX($BA$1:$BA$58,SMALL(IF($BB$1:$BB$58=$BC14,ROW($BB$1:$BB$58)),COUNTIF($BC$1:$BC14,$BC14)),1)</f>
        <v>Hyndburn</v>
      </c>
      <c r="BE14">
        <f t="shared" si="7"/>
        <v>2.1276595744680851</v>
      </c>
      <c r="BH14" t="s">
        <v>278</v>
      </c>
      <c r="BI14">
        <f t="shared" si="8"/>
        <v>39</v>
      </c>
      <c r="BJ14">
        <f t="array" ref="BJ14">INDEX($BI$1:$BI$48,MATCH(SMALL(COUNTIF($BI$1:$BI$48,"&lt;"&amp;$BI$1:$BI$48),ROW($BI14:$BJ14)),COUNTIF($BI$1:$BI$48,"&lt;"&amp;$BI$1:$BI$48),0))</f>
        <v>14</v>
      </c>
      <c r="BK14" t="str">
        <f t="array" ref="BK14">INDEX($BH$1:$BH$48,SMALL(IF($BI$1:$BI$48=$BJ14,ROW($BI$1:$BI$48)),COUNTIF($BJ$1:$BJ14,$BJ14)),1)</f>
        <v>Lewes</v>
      </c>
      <c r="BL14">
        <f t="shared" si="9"/>
        <v>0.64332322396838526</v>
      </c>
      <c r="BO14" t="s">
        <v>222</v>
      </c>
      <c r="BP14" t="str">
        <f t="shared" si="10"/>
        <v>9999</v>
      </c>
      <c r="BQ14">
        <f t="array" ref="BQ14">INDEX($BP$1:$BP$55,MATCH(SMALL(COUNTIF($BP$1:$BP$55,"&lt;"&amp;$BP$1:$BP$55),ROW($BP14:$BQ14)),COUNTIF($BP$1:$BP$55,"&lt;"&amp;$BP$1:$BP$55),0))</f>
        <v>14</v>
      </c>
      <c r="BR14" t="str">
        <f t="array" ref="BR14">INDEX($BO$1:$BO$55,SMALL(IF($BP$1:$BP$55=$BQ14,ROW($BP$1:$BP$55)),COUNTIF($BQ$1:$BQ14,$BQ14)),1)</f>
        <v>Craven</v>
      </c>
      <c r="BS14">
        <f t="shared" si="11"/>
        <v>0.52029136316337155</v>
      </c>
      <c r="BV14" t="s">
        <v>125</v>
      </c>
      <c r="BW14">
        <f t="shared" si="12"/>
        <v>5</v>
      </c>
      <c r="BX14">
        <f t="array" ref="BX14">INDEX($BW$1:$BW$55,MATCH(SMALL(COUNTIF($BW$1:$BW$55,"&lt;"&amp;$BW$1:$BW$55),ROW($BW14:$BX14)),COUNTIF($BW$1:$BW$55,"&lt;"&amp;$BW$1:$BW$55),0))</f>
        <v>14</v>
      </c>
      <c r="BY14" t="str">
        <f t="array" ref="BY14">INDEX($BV$1:$BV$55,SMALL(IF($BW$1:$BW$55=$BX14,ROW($BW$1:$BW$55)),COUNTIF($BX$1:$BX14,$BX14)),1)</f>
        <v>Brentwood</v>
      </c>
      <c r="BZ14">
        <f t="shared" si="13"/>
        <v>0.58135309933871082</v>
      </c>
    </row>
    <row r="15" spans="1:78" x14ac:dyDescent="0.25">
      <c r="A15" t="s">
        <v>45</v>
      </c>
      <c r="B15" t="s">
        <v>46</v>
      </c>
      <c r="C15" t="s">
        <v>9</v>
      </c>
      <c r="D15" t="s">
        <v>18</v>
      </c>
      <c r="E15">
        <v>44597</v>
      </c>
      <c r="F15">
        <v>0.27008842054263565</v>
      </c>
      <c r="G15">
        <f>VLOOKUP($A15,'1213 rural'!$A$4:$C$329,2,FALSE)</f>
        <v>0.78860466262506779</v>
      </c>
      <c r="H15">
        <f>VLOOKUP($A15,'1213 rural'!$A$4:$C$329,3,FALSE)</f>
        <v>16</v>
      </c>
      <c r="I15">
        <f t="shared" si="14"/>
        <v>98</v>
      </c>
      <c r="J15" t="str">
        <f t="shared" si="15"/>
        <v/>
      </c>
      <c r="K15" t="str">
        <f t="shared" si="16"/>
        <v/>
      </c>
      <c r="L15" t="str">
        <f t="shared" si="17"/>
        <v>9999</v>
      </c>
      <c r="M15" t="str">
        <f t="shared" si="18"/>
        <v/>
      </c>
      <c r="N15" t="str">
        <f t="shared" si="19"/>
        <v/>
      </c>
      <c r="O15" t="str">
        <f t="shared" si="20"/>
        <v>9999</v>
      </c>
      <c r="P15" t="str">
        <f t="shared" si="21"/>
        <v/>
      </c>
      <c r="Q15" t="str">
        <f t="shared" si="22"/>
        <v/>
      </c>
      <c r="R15" t="str">
        <f t="shared" si="23"/>
        <v>9999</v>
      </c>
      <c r="S15" t="str">
        <f t="shared" si="24"/>
        <v/>
      </c>
      <c r="T15" t="str">
        <f t="shared" si="25"/>
        <v/>
      </c>
      <c r="U15" t="str">
        <f t="shared" si="26"/>
        <v>9999</v>
      </c>
      <c r="V15" t="str">
        <f t="shared" si="27"/>
        <v/>
      </c>
      <c r="W15" t="str">
        <f t="shared" si="28"/>
        <v/>
      </c>
      <c r="X15" t="str">
        <f t="shared" si="29"/>
        <v>9999</v>
      </c>
      <c r="Y15" t="str">
        <f t="shared" si="30"/>
        <v>Basingstoke and Deane</v>
      </c>
      <c r="Z15">
        <f t="shared" si="31"/>
        <v>0.78860466262506779</v>
      </c>
      <c r="AA15">
        <f t="shared" si="32"/>
        <v>27</v>
      </c>
      <c r="AE15" t="s">
        <v>47</v>
      </c>
      <c r="AF15">
        <f t="shared" si="0"/>
        <v>122</v>
      </c>
      <c r="AG15">
        <f t="array" ref="AG15">INDEX($AF$1:$AF$326,MATCH(SMALL(COUNTIF($AF$1:$AF$326,"&lt;"&amp;$AF$1:$AF$326),ROW($AF15:$AG15)),COUNTIF($AF$1:$AF$326,"&lt;"&amp;$AF$1:$AF$326),0))</f>
        <v>15</v>
      </c>
      <c r="AH15" t="str">
        <f t="array" ref="AH15">INDEX($AE$1:$AE$326,SMALL(IF($AF$1:$AF$326=$AG15,ROW($AF$1:$AF$326)),COUNTIF($AG$1:$AG15,$AG15)),1)</f>
        <v>Cherwell</v>
      </c>
      <c r="AI15">
        <f t="shared" si="1"/>
        <v>0.45676700315169227</v>
      </c>
      <c r="AM15" t="s">
        <v>178</v>
      </c>
      <c r="AN15" t="str">
        <f t="shared" si="2"/>
        <v>9999</v>
      </c>
      <c r="AO15" t="str">
        <f t="array" ref="AO15">INDEX($AN$1:$AN$71,MATCH(SMALL(COUNTIF($AN$1:$AN$71,"&lt;"&amp;$AN$1:$AN$71),ROW($AN15:$AO15)),COUNTIF($AN$1:$AN$71,"&lt;"&amp;$AN$1:$AN$71),0))</f>
        <v>9999</v>
      </c>
      <c r="AP15" t="str">
        <f t="array" ref="AP15">INDEX($AM$1:$AM$71,SMALL(IF($AN$1:$AN$71=$AO15,ROW($AN$1:$AN$71)),COUNTIF($AO$1:$AO15,$AO15)),1)</f>
        <v>Bury</v>
      </c>
      <c r="AQ15" t="str">
        <f t="shared" si="3"/>
        <v/>
      </c>
      <c r="AT15" t="s">
        <v>232</v>
      </c>
      <c r="AU15" t="str">
        <f t="shared" si="4"/>
        <v>9999</v>
      </c>
      <c r="AV15" t="str">
        <f t="array" ref="AV15">INDEX($AU$1:$AU$39,MATCH(SMALL(COUNTIF($AU$1:$AU$39,"&lt;"&amp;$AU$1:$AU$39),ROW($AU15:$AV15)),COUNTIF($AU$1:$AU$39,"&lt;"&amp;$AU$1:$AU$39),0))</f>
        <v>9999</v>
      </c>
      <c r="AW15" t="str">
        <f t="array" ref="AW15">INDEX($AT$1:$AT$39,SMALL(IF($AU$1:$AU$39=$AV15,ROW($AU$1:$AU$39)),COUNTIF($AV$1:$AV15,$AV15)),1)</f>
        <v>Coventry</v>
      </c>
      <c r="AX15" t="str">
        <f t="shared" si="5"/>
        <v/>
      </c>
      <c r="BA15" t="s">
        <v>163</v>
      </c>
      <c r="BB15" t="str">
        <f t="shared" si="6"/>
        <v>9999</v>
      </c>
      <c r="BC15">
        <f t="array" ref="BC15">INDEX($BB$1:$BB$58,MATCH(SMALL(COUNTIF($BB$1:$BB$58,"&lt;"&amp;$BB$1:$BB$58),ROW($BB15:$BC15)),COUNTIF($BB$1:$BB$58,"&lt;"&amp;$BB$1:$BB$58),0))</f>
        <v>15</v>
      </c>
      <c r="BD15" t="str">
        <f t="array" ref="BD15">INDEX($BA$1:$BA$58,SMALL(IF($BB$1:$BB$58=$BC15,ROW($BB$1:$BB$58)),COUNTIF($BC$1:$BC15,$BC15)),1)</f>
        <v>Barnsley</v>
      </c>
      <c r="BE15">
        <f t="shared" si="7"/>
        <v>4.0611307042855618</v>
      </c>
      <c r="BH15" t="s">
        <v>284</v>
      </c>
      <c r="BI15">
        <f t="shared" si="8"/>
        <v>17</v>
      </c>
      <c r="BJ15">
        <f t="array" ref="BJ15">INDEX($BI$1:$BI$48,MATCH(SMALL(COUNTIF($BI$1:$BI$48,"&lt;"&amp;$BI$1:$BI$48),ROW($BI15:$BJ15)),COUNTIF($BI$1:$BI$48,"&lt;"&amp;$BI$1:$BI$48),0))</f>
        <v>15</v>
      </c>
      <c r="BK15" t="str">
        <f t="array" ref="BK15">INDEX($BH$1:$BH$48,SMALL(IF($BI$1:$BI$48=$BJ15,ROW($BI$1:$BI$48)),COUNTIF($BJ$1:$BJ15,$BJ15)),1)</f>
        <v>Rushcliffe</v>
      </c>
      <c r="BL15">
        <f t="shared" si="9"/>
        <v>0.6481581505887436</v>
      </c>
      <c r="BO15" t="s">
        <v>224</v>
      </c>
      <c r="BP15" t="str">
        <f t="shared" si="10"/>
        <v>9999</v>
      </c>
      <c r="BQ15">
        <f t="array" ref="BQ15">INDEX($BP$1:$BP$55,MATCH(SMALL(COUNTIF($BP$1:$BP$55,"&lt;"&amp;$BP$1:$BP$55),ROW($BP15:$BQ15)),COUNTIF($BP$1:$BP$55,"&lt;"&amp;$BP$1:$BP$55),0))</f>
        <v>15</v>
      </c>
      <c r="BR15" t="str">
        <f t="array" ref="BR15">INDEX($BO$1:$BO$55,SMALL(IF($BP$1:$BP$55=$BQ15,ROW($BP$1:$BP$55)),COUNTIF($BQ$1:$BQ15,$BQ15)),1)</f>
        <v>South Lakeland</v>
      </c>
      <c r="BS15">
        <f t="shared" si="11"/>
        <v>0.5258913858990989</v>
      </c>
      <c r="BV15" t="s">
        <v>129</v>
      </c>
      <c r="BW15">
        <f t="shared" si="12"/>
        <v>3</v>
      </c>
      <c r="BX15">
        <f t="array" ref="BX15">INDEX($BW$1:$BW$55,MATCH(SMALL(COUNTIF($BW$1:$BW$55,"&lt;"&amp;$BW$1:$BW$55),ROW($BW15:$BX15)),COUNTIF($BW$1:$BW$55,"&lt;"&amp;$BW$1:$BW$55),0))</f>
        <v>15</v>
      </c>
      <c r="BY15" t="str">
        <f t="array" ref="BY15">INDEX($BV$1:$BV$55,SMALL(IF($BW$1:$BW$55=$BX15,ROW($BW$1:$BW$55)),COUNTIF($BX$1:$BX15,$BX15)),1)</f>
        <v>Mole Valley</v>
      </c>
      <c r="BZ15">
        <f t="shared" si="13"/>
        <v>0.62020311652066051</v>
      </c>
    </row>
    <row r="16" spans="1:78" x14ac:dyDescent="0.25">
      <c r="A16" t="s">
        <v>47</v>
      </c>
      <c r="B16" t="s">
        <v>48</v>
      </c>
      <c r="C16" t="s">
        <v>17</v>
      </c>
      <c r="D16" t="s">
        <v>28</v>
      </c>
      <c r="E16">
        <v>49038</v>
      </c>
      <c r="F16">
        <v>0.43854408871400463</v>
      </c>
      <c r="G16">
        <f>VLOOKUP($A16,'1213 rural'!$A$4:$C$329,2,FALSE)</f>
        <v>0.90151002929907598</v>
      </c>
      <c r="H16">
        <f>VLOOKUP($A16,'1213 rural'!$A$4:$C$329,3,FALSE)</f>
        <v>12</v>
      </c>
      <c r="I16">
        <f t="shared" si="14"/>
        <v>122</v>
      </c>
      <c r="J16" t="str">
        <f t="shared" si="15"/>
        <v/>
      </c>
      <c r="K16" t="str">
        <f t="shared" si="16"/>
        <v/>
      </c>
      <c r="L16" t="str">
        <f t="shared" si="17"/>
        <v>9999</v>
      </c>
      <c r="M16" t="str">
        <f t="shared" si="18"/>
        <v/>
      </c>
      <c r="N16" t="str">
        <f t="shared" si="19"/>
        <v/>
      </c>
      <c r="O16" t="str">
        <f t="shared" si="20"/>
        <v>9999</v>
      </c>
      <c r="P16" t="str">
        <f t="shared" si="21"/>
        <v/>
      </c>
      <c r="Q16" t="str">
        <f t="shared" si="22"/>
        <v/>
      </c>
      <c r="R16" t="str">
        <f t="shared" si="23"/>
        <v>9999</v>
      </c>
      <c r="S16" t="str">
        <f t="shared" si="24"/>
        <v>Bassetlaw</v>
      </c>
      <c r="T16">
        <f t="shared" si="25"/>
        <v>0.90151002929907598</v>
      </c>
      <c r="U16">
        <f t="shared" si="26"/>
        <v>32</v>
      </c>
      <c r="V16" t="str">
        <f t="shared" si="27"/>
        <v/>
      </c>
      <c r="W16" t="str">
        <f t="shared" si="28"/>
        <v/>
      </c>
      <c r="X16" t="str">
        <f t="shared" si="29"/>
        <v>9999</v>
      </c>
      <c r="Y16" t="str">
        <f t="shared" si="30"/>
        <v/>
      </c>
      <c r="Z16" t="str">
        <f t="shared" si="31"/>
        <v/>
      </c>
      <c r="AA16" t="str">
        <f t="shared" si="32"/>
        <v>9999</v>
      </c>
      <c r="AE16" t="s">
        <v>49</v>
      </c>
      <c r="AF16">
        <f t="shared" si="0"/>
        <v>43</v>
      </c>
      <c r="AG16">
        <f t="array" ref="AG16">INDEX($AF$1:$AF$326,MATCH(SMALL(COUNTIF($AF$1:$AF$326,"&lt;"&amp;$AF$1:$AF$326),ROW($AF16:$AG16)),COUNTIF($AF$1:$AF$326,"&lt;"&amp;$AF$1:$AF$326),0))</f>
        <v>16</v>
      </c>
      <c r="AH16" t="str">
        <f t="array" ref="AH16">INDEX($AE$1:$AE$326,SMALL(IF($AF$1:$AF$326=$AG16,ROW($AF$1:$AF$326)),COUNTIF($AG$1:$AG16,$AG16)),1)</f>
        <v>Waverley</v>
      </c>
      <c r="AI16">
        <f t="shared" si="1"/>
        <v>0.46301655284176407</v>
      </c>
      <c r="AM16" t="s">
        <v>182</v>
      </c>
      <c r="AN16" t="str">
        <f t="shared" si="2"/>
        <v>9999</v>
      </c>
      <c r="AO16" t="str">
        <f t="array" ref="AO16">INDEX($AN$1:$AN$71,MATCH(SMALL(COUNTIF($AN$1:$AN$71,"&lt;"&amp;$AN$1:$AN$71),ROW($AN16:$AO16)),COUNTIF($AN$1:$AN$71,"&lt;"&amp;$AN$1:$AN$71),0))</f>
        <v>9999</v>
      </c>
      <c r="AP16" t="str">
        <f t="array" ref="AP16">INDEX($AM$1:$AM$71,SMALL(IF($AN$1:$AN$71=$AO16,ROW($AN$1:$AN$71)),COUNTIF($AO$1:$AO16,$AO16)),1)</f>
        <v>Camden</v>
      </c>
      <c r="AQ16" t="str">
        <f t="shared" si="3"/>
        <v/>
      </c>
      <c r="AT16" t="s">
        <v>236</v>
      </c>
      <c r="AU16" t="str">
        <f t="shared" si="4"/>
        <v>9999</v>
      </c>
      <c r="AV16" t="str">
        <f t="array" ref="AV16">INDEX($AU$1:$AU$39,MATCH(SMALL(COUNTIF($AU$1:$AU$39,"&lt;"&amp;$AU$1:$AU$39),ROW($AU16:$AV16)),COUNTIF($AU$1:$AU$39,"&lt;"&amp;$AU$1:$AU$39),0))</f>
        <v>9999</v>
      </c>
      <c r="AW16" t="str">
        <f t="array" ref="AW16">INDEX($AT$1:$AT$39,SMALL(IF($AU$1:$AU$39=$AV16,ROW($AU$1:$AU$39)),COUNTIF($AV$1:$AV16,$AV16)),1)</f>
        <v>Erewash</v>
      </c>
      <c r="AX16" t="str">
        <f t="shared" si="5"/>
        <v/>
      </c>
      <c r="BA16" t="s">
        <v>170</v>
      </c>
      <c r="BB16" t="str">
        <f t="shared" si="6"/>
        <v>9999</v>
      </c>
      <c r="BC16" t="str">
        <f t="array" ref="BC16">INDEX($BB$1:$BB$58,MATCH(SMALL(COUNTIF($BB$1:$BB$58,"&lt;"&amp;$BB$1:$BB$58),ROW($BB16:$BC16)),COUNTIF($BB$1:$BB$58,"&lt;"&amp;$BB$1:$BB$58),0))</f>
        <v>9999</v>
      </c>
      <c r="BD16" t="str">
        <f t="array" ref="BD16">INDEX($BA$1:$BA$58,SMALL(IF($BB$1:$BB$58=$BC16,ROW($BB$1:$BB$58)),COUNTIF($BC$1:$BC16,$BC16)),1)</f>
        <v>Ashfield</v>
      </c>
      <c r="BE16" t="str">
        <f t="shared" si="7"/>
        <v/>
      </c>
      <c r="BH16" t="s">
        <v>304</v>
      </c>
      <c r="BI16" t="str">
        <f t="shared" si="8"/>
        <v>9999</v>
      </c>
      <c r="BJ16">
        <f t="array" ref="BJ16">INDEX($BI$1:$BI$48,MATCH(SMALL(COUNTIF($BI$1:$BI$48,"&lt;"&amp;$BI$1:$BI$48),ROW($BI16:$BJ16)),COUNTIF($BI$1:$BI$48,"&lt;"&amp;$BI$1:$BI$48),0))</f>
        <v>16</v>
      </c>
      <c r="BK16" t="str">
        <f t="array" ref="BK16">INDEX($BH$1:$BH$48,SMALL(IF($BI$1:$BI$48=$BJ16,ROW($BI$1:$BI$48)),COUNTIF($BJ$1:$BJ16,$BJ16)),1)</f>
        <v>Northumberland</v>
      </c>
      <c r="BL16">
        <f t="shared" si="9"/>
        <v>0.67347323617359445</v>
      </c>
      <c r="BO16" t="s">
        <v>226</v>
      </c>
      <c r="BP16">
        <f t="shared" si="10"/>
        <v>21</v>
      </c>
      <c r="BQ16">
        <f t="array" ref="BQ16">INDEX($BP$1:$BP$55,MATCH(SMALL(COUNTIF($BP$1:$BP$55,"&lt;"&amp;$BP$1:$BP$55),ROW($BP16:$BQ16)),COUNTIF($BP$1:$BP$55,"&lt;"&amp;$BP$1:$BP$55),0))</f>
        <v>16</v>
      </c>
      <c r="BR16" t="str">
        <f t="array" ref="BR16">INDEX($BO$1:$BO$55,SMALL(IF($BP$1:$BP$55=$BQ16,ROW($BP$1:$BP$55)),COUNTIF($BQ$1:$BQ16,$BQ16)),1)</f>
        <v>Allerdale</v>
      </c>
      <c r="BS16">
        <f t="shared" si="11"/>
        <v>0.53905714005684602</v>
      </c>
      <c r="BV16" t="s">
        <v>135</v>
      </c>
      <c r="BW16">
        <f t="shared" si="12"/>
        <v>2</v>
      </c>
      <c r="BX16">
        <f t="array" ref="BX16">INDEX($BW$1:$BW$55,MATCH(SMALL(COUNTIF($BW$1:$BW$55,"&lt;"&amp;$BW$1:$BW$55),ROW($BW16:$BX16)),COUNTIF($BW$1:$BW$55,"&lt;"&amp;$BW$1:$BW$55),0))</f>
        <v>16</v>
      </c>
      <c r="BY16" t="str">
        <f t="array" ref="BY16">INDEX($BV$1:$BV$55,SMALL(IF($BW$1:$BW$55=$BX16,ROW($BW$1:$BW$55)),COUNTIF($BX$1:$BX16,$BX16)),1)</f>
        <v>Stafford</v>
      </c>
      <c r="BZ16">
        <f t="shared" si="13"/>
        <v>0.62447960033305583</v>
      </c>
    </row>
    <row r="17" spans="1:78" x14ac:dyDescent="0.25">
      <c r="A17" t="s">
        <v>49</v>
      </c>
      <c r="B17" t="s">
        <v>50</v>
      </c>
      <c r="C17" t="s">
        <v>51</v>
      </c>
      <c r="D17" t="s">
        <v>18</v>
      </c>
      <c r="E17">
        <v>42496</v>
      </c>
      <c r="F17">
        <v>0.23647776343320126</v>
      </c>
      <c r="G17">
        <f>VLOOKUP($A17,'1213 rural'!$A$4:$C$329,2,FALSE)</f>
        <v>0.55089673746709922</v>
      </c>
      <c r="H17">
        <f>VLOOKUP($A17,'1213 rural'!$A$4:$C$329,3,FALSE)</f>
        <v>9</v>
      </c>
      <c r="I17">
        <f t="shared" si="14"/>
        <v>43</v>
      </c>
      <c r="J17" t="str">
        <f t="shared" si="15"/>
        <v/>
      </c>
      <c r="K17" t="str">
        <f t="shared" si="16"/>
        <v/>
      </c>
      <c r="L17" t="str">
        <f t="shared" si="17"/>
        <v>9999</v>
      </c>
      <c r="M17" t="str">
        <f t="shared" si="18"/>
        <v/>
      </c>
      <c r="N17" t="str">
        <f t="shared" si="19"/>
        <v/>
      </c>
      <c r="O17" t="str">
        <f t="shared" si="20"/>
        <v>9999</v>
      </c>
      <c r="P17" t="str">
        <f t="shared" si="21"/>
        <v/>
      </c>
      <c r="Q17" t="str">
        <f t="shared" si="22"/>
        <v/>
      </c>
      <c r="R17" t="str">
        <f t="shared" si="23"/>
        <v>9999</v>
      </c>
      <c r="S17" t="str">
        <f t="shared" si="24"/>
        <v/>
      </c>
      <c r="T17" t="str">
        <f t="shared" si="25"/>
        <v/>
      </c>
      <c r="U17" t="str">
        <f t="shared" si="26"/>
        <v>9999</v>
      </c>
      <c r="V17" t="str">
        <f t="shared" si="27"/>
        <v/>
      </c>
      <c r="W17" t="str">
        <f t="shared" si="28"/>
        <v/>
      </c>
      <c r="X17" t="str">
        <f t="shared" si="29"/>
        <v>9999</v>
      </c>
      <c r="Y17" t="str">
        <f t="shared" si="30"/>
        <v>Bath and North East Somerset</v>
      </c>
      <c r="Z17">
        <f t="shared" si="31"/>
        <v>0.55089673746709922</v>
      </c>
      <c r="AA17">
        <f t="shared" si="32"/>
        <v>12</v>
      </c>
      <c r="AE17" t="s">
        <v>52</v>
      </c>
      <c r="AF17">
        <f t="shared" si="0"/>
        <v>34</v>
      </c>
      <c r="AG17">
        <f t="array" ref="AG17">INDEX($AF$1:$AF$326,MATCH(SMALL(COUNTIF($AF$1:$AF$326,"&lt;"&amp;$AF$1:$AF$326),ROW($AF17:$AG17)),COUNTIF($AF$1:$AF$326,"&lt;"&amp;$AF$1:$AF$326),0))</f>
        <v>17</v>
      </c>
      <c r="AH17" t="str">
        <f t="array" ref="AH17">INDEX($AE$1:$AE$326,SMALL(IF($AF$1:$AF$326=$AG17,ROW($AF$1:$AF$326)),COUNTIF($AG$1:$AG17,$AG17)),1)</f>
        <v>Hertsmere</v>
      </c>
      <c r="AI17">
        <f t="shared" si="1"/>
        <v>0.46455449224193995</v>
      </c>
      <c r="AM17" t="s">
        <v>208</v>
      </c>
      <c r="AN17" t="str">
        <f t="shared" si="2"/>
        <v>9999</v>
      </c>
      <c r="AO17" t="str">
        <f t="array" ref="AO17">INDEX($AN$1:$AN$71,MATCH(SMALL(COUNTIF($AN$1:$AN$71,"&lt;"&amp;$AN$1:$AN$71),ROW($AN17:$AO17)),COUNTIF($AN$1:$AN$71,"&lt;"&amp;$AN$1:$AN$71),0))</f>
        <v>9999</v>
      </c>
      <c r="AP17" t="str">
        <f t="array" ref="AP17">INDEX($AM$1:$AM$71,SMALL(IF($AN$1:$AN$71=$AO17,ROW($AN$1:$AN$71)),COUNTIF($AO$1:$AO17,$AO17)),1)</f>
        <v>City of London</v>
      </c>
      <c r="AQ17" t="str">
        <f t="shared" si="3"/>
        <v/>
      </c>
      <c r="AT17" t="s">
        <v>270</v>
      </c>
      <c r="AU17" t="str">
        <f t="shared" si="4"/>
        <v>9999</v>
      </c>
      <c r="AV17" t="str">
        <f t="array" ref="AV17">INDEX($AU$1:$AU$39,MATCH(SMALL(COUNTIF($AU$1:$AU$39,"&lt;"&amp;$AU$1:$AU$39),ROW($AU17:$AV17)),COUNTIF($AU$1:$AU$39,"&lt;"&amp;$AU$1:$AU$39),0))</f>
        <v>9999</v>
      </c>
      <c r="AW17" t="str">
        <f t="array" ref="AW17">INDEX($AT$1:$AT$39,SMALL(IF($AU$1:$AU$39=$AV17,ROW($AU$1:$AU$39)),COUNTIF($AV$1:$AV17,$AV17)),1)</f>
        <v>Fareham</v>
      </c>
      <c r="AX17" t="str">
        <f t="shared" si="5"/>
        <v/>
      </c>
      <c r="BA17" t="s">
        <v>174</v>
      </c>
      <c r="BB17">
        <f t="shared" si="6"/>
        <v>10</v>
      </c>
      <c r="BC17" t="str">
        <f t="array" ref="BC17">INDEX($BB$1:$BB$58,MATCH(SMALL(COUNTIF($BB$1:$BB$58,"&lt;"&amp;$BB$1:$BB$58),ROW($BB17:$BC17)),COUNTIF($BB$1:$BB$58,"&lt;"&amp;$BB$1:$BB$58),0))</f>
        <v>9999</v>
      </c>
      <c r="BD17" t="str">
        <f t="array" ref="BD17">INDEX($BA$1:$BA$58,SMALL(IF($BB$1:$BB$58=$BC17,ROW($BB$1:$BB$58)),COUNTIF($BC$1:$BC17,$BC17)),1)</f>
        <v>Barrow-in-Furness</v>
      </c>
      <c r="BE17" t="str">
        <f t="shared" si="7"/>
        <v/>
      </c>
      <c r="BH17" t="s">
        <v>322</v>
      </c>
      <c r="BI17">
        <f t="shared" si="8"/>
        <v>14</v>
      </c>
      <c r="BJ17">
        <f t="array" ref="BJ17">INDEX($BI$1:$BI$48,MATCH(SMALL(COUNTIF($BI$1:$BI$48,"&lt;"&amp;$BI$1:$BI$48),ROW($BI17:$BJ17)),COUNTIF($BI$1:$BI$48,"&lt;"&amp;$BI$1:$BI$48),0))</f>
        <v>17</v>
      </c>
      <c r="BK17" t="str">
        <f t="array" ref="BK17">INDEX($BH$1:$BH$48,SMALL(IF($BI$1:$BI$48=$BJ17,ROW($BI$1:$BI$48)),COUNTIF($BJ$1:$BJ17,$BJ17)),1)</f>
        <v>Horsham</v>
      </c>
      <c r="BL17">
        <f t="shared" si="9"/>
        <v>0.68003223856538386</v>
      </c>
      <c r="BO17" t="s">
        <v>250</v>
      </c>
      <c r="BP17">
        <f t="shared" si="10"/>
        <v>45</v>
      </c>
      <c r="BQ17">
        <f t="array" ref="BQ17">INDEX($BP$1:$BP$55,MATCH(SMALL(COUNTIF($BP$1:$BP$55,"&lt;"&amp;$BP$1:$BP$55),ROW($BP17:$BQ17)),COUNTIF($BP$1:$BP$55,"&lt;"&amp;$BP$1:$BP$55),0))</f>
        <v>17</v>
      </c>
      <c r="BR17" t="str">
        <f t="array" ref="BR17">INDEX($BO$1:$BO$55,SMALL(IF($BP$1:$BP$55=$BQ17,ROW($BP$1:$BP$55)),COUNTIF($BQ$1:$BQ17,$BQ17)),1)</f>
        <v>Cotswold</v>
      </c>
      <c r="BS17">
        <f t="shared" si="11"/>
        <v>0.54030689431597145</v>
      </c>
      <c r="BV17" t="s">
        <v>137</v>
      </c>
      <c r="BW17">
        <f t="shared" si="12"/>
        <v>35</v>
      </c>
      <c r="BX17">
        <f t="array" ref="BX17">INDEX($BW$1:$BW$55,MATCH(SMALL(COUNTIF($BW$1:$BW$55,"&lt;"&amp;$BW$1:$BW$55),ROW($BW17:$BX17)),COUNTIF($BW$1:$BW$55,"&lt;"&amp;$BW$1:$BW$55),0))</f>
        <v>17</v>
      </c>
      <c r="BY17" t="str">
        <f t="array" ref="BY17">INDEX($BV$1:$BV$55,SMALL(IF($BW$1:$BW$55=$BX17,ROW($BW$1:$BW$55)),COUNTIF($BX$1:$BX17,$BX17)),1)</f>
        <v>Wyre</v>
      </c>
      <c r="BZ17">
        <f t="shared" si="13"/>
        <v>0.65423617926071309</v>
      </c>
    </row>
    <row r="18" spans="1:78" x14ac:dyDescent="0.25">
      <c r="A18" t="s">
        <v>52</v>
      </c>
      <c r="B18" t="s">
        <v>53</v>
      </c>
      <c r="C18" t="s">
        <v>31</v>
      </c>
      <c r="D18" t="s">
        <v>18</v>
      </c>
      <c r="E18">
        <v>49908</v>
      </c>
      <c r="F18">
        <v>0.31037892497994368</v>
      </c>
      <c r="G18">
        <f>VLOOKUP($A18,'1213 rural'!$A$4:$C$329,2,FALSE)</f>
        <v>0.52241641337386013</v>
      </c>
      <c r="H18">
        <f>VLOOKUP($A18,'1213 rural'!$A$4:$C$329,3,FALSE)</f>
        <v>11</v>
      </c>
      <c r="I18">
        <f t="shared" si="14"/>
        <v>34</v>
      </c>
      <c r="J18" t="str">
        <f t="shared" si="15"/>
        <v/>
      </c>
      <c r="K18" t="str">
        <f t="shared" si="16"/>
        <v/>
      </c>
      <c r="L18" t="str">
        <f t="shared" si="17"/>
        <v>9999</v>
      </c>
      <c r="M18" t="str">
        <f t="shared" si="18"/>
        <v/>
      </c>
      <c r="N18" t="str">
        <f t="shared" si="19"/>
        <v/>
      </c>
      <c r="O18" t="str">
        <f t="shared" si="20"/>
        <v>9999</v>
      </c>
      <c r="P18" t="str">
        <f t="shared" si="21"/>
        <v/>
      </c>
      <c r="Q18" t="str">
        <f t="shared" si="22"/>
        <v/>
      </c>
      <c r="R18" t="str">
        <f t="shared" si="23"/>
        <v>9999</v>
      </c>
      <c r="S18" t="str">
        <f t="shared" si="24"/>
        <v/>
      </c>
      <c r="T18" t="str">
        <f t="shared" si="25"/>
        <v/>
      </c>
      <c r="U18" t="str">
        <f t="shared" si="26"/>
        <v>9999</v>
      </c>
      <c r="V18" t="str">
        <f t="shared" si="27"/>
        <v/>
      </c>
      <c r="W18" t="str">
        <f t="shared" si="28"/>
        <v/>
      </c>
      <c r="X18" t="str">
        <f t="shared" si="29"/>
        <v>9999</v>
      </c>
      <c r="Y18" t="str">
        <f t="shared" si="30"/>
        <v>Bedford</v>
      </c>
      <c r="Z18">
        <f t="shared" si="31"/>
        <v>0.52241641337386013</v>
      </c>
      <c r="AA18">
        <f t="shared" si="32"/>
        <v>10</v>
      </c>
      <c r="AE18" t="s">
        <v>54</v>
      </c>
      <c r="AF18" t="str">
        <f t="shared" si="0"/>
        <v>9999</v>
      </c>
      <c r="AG18">
        <f t="array" ref="AG18">INDEX($AF$1:$AF$326,MATCH(SMALL(COUNTIF($AF$1:$AF$326,"&lt;"&amp;$AF$1:$AF$326),ROW($AF18:$AG18)),COUNTIF($AF$1:$AF$326,"&lt;"&amp;$AF$1:$AF$326),0))</f>
        <v>18</v>
      </c>
      <c r="AH18" t="str">
        <f t="array" ref="AH18">INDEX($AE$1:$AE$326,SMALL(IF($AF$1:$AF$326=$AG18,ROW($AF$1:$AF$326)),COUNTIF($AG$1:$AG18,$AG18)),1)</f>
        <v>Isle of Wight</v>
      </c>
      <c r="AI18">
        <f t="shared" si="1"/>
        <v>0.4677511563848033</v>
      </c>
      <c r="AM18" t="s">
        <v>210</v>
      </c>
      <c r="AN18" t="str">
        <f t="shared" si="2"/>
        <v>9999</v>
      </c>
      <c r="AO18" t="str">
        <f t="array" ref="AO18">INDEX($AN$1:$AN$71,MATCH(SMALL(COUNTIF($AN$1:$AN$71,"&lt;"&amp;$AN$1:$AN$71),ROW($AN18:$AO18)),COUNTIF($AN$1:$AN$71,"&lt;"&amp;$AN$1:$AN$71),0))</f>
        <v>9999</v>
      </c>
      <c r="AP18" t="str">
        <f t="array" ref="AP18">INDEX($AM$1:$AM$71,SMALL(IF($AN$1:$AN$71=$AO18,ROW($AN$1:$AN$71)),COUNTIF($AO$1:$AO18,$AO18)),1)</f>
        <v>Croydon</v>
      </c>
      <c r="AQ18" t="str">
        <f t="shared" si="3"/>
        <v/>
      </c>
      <c r="AT18" t="s">
        <v>306</v>
      </c>
      <c r="AU18" t="str">
        <f t="shared" si="4"/>
        <v>9999</v>
      </c>
      <c r="AV18" t="str">
        <f t="array" ref="AV18">INDEX($AU$1:$AU$39,MATCH(SMALL(COUNTIF($AU$1:$AU$39,"&lt;"&amp;$AU$1:$AU$39),ROW($AU18:$AV18)),COUNTIF($AU$1:$AU$39,"&lt;"&amp;$AU$1:$AU$39),0))</f>
        <v>9999</v>
      </c>
      <c r="AW18" t="str">
        <f t="array" ref="AW18">INDEX($AT$1:$AT$39,SMALL(IF($AU$1:$AU$39=$AV18,ROW($AU$1:$AU$39)),COUNTIF($AV$1:$AV18,$AV18)),1)</f>
        <v>Gedling</v>
      </c>
      <c r="AX18" t="str">
        <f t="shared" si="5"/>
        <v/>
      </c>
      <c r="BA18" t="s">
        <v>202</v>
      </c>
      <c r="BB18" t="str">
        <f t="shared" si="6"/>
        <v>9999</v>
      </c>
      <c r="BC18" t="str">
        <f t="array" ref="BC18">INDEX($BB$1:$BB$58,MATCH(SMALL(COUNTIF($BB$1:$BB$58,"&lt;"&amp;$BB$1:$BB$58),ROW($BB18:$BC18)),COUNTIF($BB$1:$BB$58,"&lt;"&amp;$BB$1:$BB$58),0))</f>
        <v>9999</v>
      </c>
      <c r="BD18" t="str">
        <f t="array" ref="BD18">INDEX($BA$1:$BA$58,SMALL(IF($BB$1:$BB$58=$BC18,ROW($BB$1:$BB$58)),COUNTIF($BC$1:$BC18,$BC18)),1)</f>
        <v>Basildon</v>
      </c>
      <c r="BE18" t="str">
        <f t="shared" si="7"/>
        <v/>
      </c>
      <c r="BH18" t="s">
        <v>326</v>
      </c>
      <c r="BI18" t="str">
        <f t="shared" si="8"/>
        <v>9999</v>
      </c>
      <c r="BJ18">
        <f t="array" ref="BJ18">INDEX($BI$1:$BI$48,MATCH(SMALL(COUNTIF($BI$1:$BI$48,"&lt;"&amp;$BI$1:$BI$48),ROW($BI18:$BJ18)),COUNTIF($BI$1:$BI$48,"&lt;"&amp;$BI$1:$BI$48),0))</f>
        <v>18</v>
      </c>
      <c r="BK18" t="str">
        <f t="array" ref="BK18">INDEX($BH$1:$BH$48,SMALL(IF($BI$1:$BI$48=$BJ18,ROW($BI$1:$BI$48)),COUNTIF($BJ$1:$BJ18,$BJ18)),1)</f>
        <v>Shropshire</v>
      </c>
      <c r="BL18">
        <f t="shared" si="9"/>
        <v>0.70330171643635109</v>
      </c>
      <c r="BO18" t="s">
        <v>254</v>
      </c>
      <c r="BP18">
        <f t="shared" si="10"/>
        <v>47</v>
      </c>
      <c r="BQ18">
        <f t="array" ref="BQ18">INDEX($BP$1:$BP$55,MATCH(SMALL(COUNTIF($BP$1:$BP$55,"&lt;"&amp;$BP$1:$BP$55),ROW($BP18:$BQ18)),COUNTIF($BP$1:$BP$55,"&lt;"&amp;$BP$1:$BP$55),0))</f>
        <v>18</v>
      </c>
      <c r="BR18" t="str">
        <f t="array" ref="BR18">INDEX($BO$1:$BO$55,SMALL(IF($BP$1:$BP$55=$BQ18,ROW($BP$1:$BP$55)),COUNTIF($BQ$1:$BQ18,$BQ18)),1)</f>
        <v>Ryedale</v>
      </c>
      <c r="BS18">
        <f t="shared" si="11"/>
        <v>0.54743098459372797</v>
      </c>
      <c r="BV18" t="s">
        <v>143</v>
      </c>
      <c r="BW18">
        <f t="shared" si="12"/>
        <v>33</v>
      </c>
      <c r="BX18">
        <f t="array" ref="BX18">INDEX($BW$1:$BW$55,MATCH(SMALL(COUNTIF($BW$1:$BW$55,"&lt;"&amp;$BW$1:$BW$55),ROW($BW18:$BX18)),COUNTIF($BW$1:$BW$55,"&lt;"&amp;$BW$1:$BW$55),0))</f>
        <v>18</v>
      </c>
      <c r="BY18" t="str">
        <f t="array" ref="BY18">INDEX($BV$1:$BV$55,SMALL(IF($BW$1:$BW$55=$BX18,ROW($BW$1:$BW$55)),COUNTIF($BX$1:$BX18,$BX18)),1)</f>
        <v>Rugby</v>
      </c>
      <c r="BZ18">
        <f t="shared" si="13"/>
        <v>0.70677621698029869</v>
      </c>
    </row>
    <row r="19" spans="1:78" x14ac:dyDescent="0.25">
      <c r="A19" t="s">
        <v>54</v>
      </c>
      <c r="B19" t="s">
        <v>55</v>
      </c>
      <c r="C19" t="s">
        <v>34</v>
      </c>
      <c r="D19" t="s">
        <v>35</v>
      </c>
      <c r="E19">
        <v>0</v>
      </c>
      <c r="F19">
        <v>0</v>
      </c>
      <c r="G19" t="str">
        <f>VLOOKUP($A19,'1213 rural'!$A$4:$C$329,2,FALSE)</f>
        <v/>
      </c>
      <c r="H19" t="str">
        <f>VLOOKUP($A19,'1213 rural'!$A$4:$C$329,3,FALSE)</f>
        <v/>
      </c>
      <c r="I19" t="str">
        <f t="shared" si="14"/>
        <v>9999</v>
      </c>
      <c r="J19" t="str">
        <f t="shared" si="15"/>
        <v>Bexley</v>
      </c>
      <c r="K19" t="str">
        <f t="shared" si="16"/>
        <v/>
      </c>
      <c r="L19" t="str">
        <f t="shared" si="17"/>
        <v>9999</v>
      </c>
      <c r="M19" t="str">
        <f t="shared" si="18"/>
        <v/>
      </c>
      <c r="N19" t="str">
        <f t="shared" si="19"/>
        <v/>
      </c>
      <c r="O19" t="str">
        <f t="shared" si="20"/>
        <v>9999</v>
      </c>
      <c r="P19" t="str">
        <f t="shared" si="21"/>
        <v/>
      </c>
      <c r="Q19" t="str">
        <f t="shared" si="22"/>
        <v/>
      </c>
      <c r="R19" t="str">
        <f t="shared" si="23"/>
        <v>9999</v>
      </c>
      <c r="S19" t="str">
        <f t="shared" si="24"/>
        <v/>
      </c>
      <c r="T19" t="str">
        <f t="shared" si="25"/>
        <v/>
      </c>
      <c r="U19" t="str">
        <f t="shared" si="26"/>
        <v>9999</v>
      </c>
      <c r="V19" t="str">
        <f t="shared" si="27"/>
        <v/>
      </c>
      <c r="W19" t="str">
        <f t="shared" si="28"/>
        <v/>
      </c>
      <c r="X19" t="str">
        <f t="shared" si="29"/>
        <v>9999</v>
      </c>
      <c r="Y19" t="str">
        <f t="shared" si="30"/>
        <v/>
      </c>
      <c r="Z19" t="str">
        <f t="shared" si="31"/>
        <v/>
      </c>
      <c r="AA19" t="str">
        <f t="shared" si="32"/>
        <v>9999</v>
      </c>
      <c r="AE19" t="s">
        <v>56</v>
      </c>
      <c r="AF19" t="str">
        <f t="shared" si="0"/>
        <v>9999</v>
      </c>
      <c r="AG19">
        <f t="array" ref="AG19">INDEX($AF$1:$AF$326,MATCH(SMALL(COUNTIF($AF$1:$AF$326,"&lt;"&amp;$AF$1:$AF$326),ROW($AF19:$AG19)),COUNTIF($AF$1:$AF$326,"&lt;"&amp;$AF$1:$AF$326),0))</f>
        <v>19</v>
      </c>
      <c r="AH19" t="str">
        <f t="array" ref="AH19">INDEX($AE$1:$AE$326,SMALL(IF($AF$1:$AF$326=$AG19,ROW($AF$1:$AF$326)),COUNTIF($AG$1:$AG19,$AG19)),1)</f>
        <v>Mid Sussex</v>
      </c>
      <c r="AI19">
        <f t="shared" si="1"/>
        <v>0.46928327645051193</v>
      </c>
      <c r="AM19" t="s">
        <v>214</v>
      </c>
      <c r="AN19" t="str">
        <f t="shared" si="2"/>
        <v>9999</v>
      </c>
      <c r="AO19" t="str">
        <f t="array" ref="AO19">INDEX($AN$1:$AN$71,MATCH(SMALL(COUNTIF($AN$1:$AN$71,"&lt;"&amp;$AN$1:$AN$71),ROW($AN19:$AO19)),COUNTIF($AN$1:$AN$71,"&lt;"&amp;$AN$1:$AN$71),0))</f>
        <v>9999</v>
      </c>
      <c r="AP19" t="str">
        <f t="array" ref="AP19">INDEX($AM$1:$AM$71,SMALL(IF($AN$1:$AN$71=$AO19,ROW($AN$1:$AN$71)),COUNTIF($AO$1:$AO19,$AO19)),1)</f>
        <v>Dudley</v>
      </c>
      <c r="AQ19" t="str">
        <f t="shared" si="3"/>
        <v/>
      </c>
      <c r="AT19" t="s">
        <v>320</v>
      </c>
      <c r="AU19" t="str">
        <f t="shared" si="4"/>
        <v>9999</v>
      </c>
      <c r="AV19" t="str">
        <f t="array" ref="AV19">INDEX($AU$1:$AU$39,MATCH(SMALL(COUNTIF($AU$1:$AU$39,"&lt;"&amp;$AU$1:$AU$39),ROW($AU19:$AV19)),COUNTIF($AU$1:$AU$39,"&lt;"&amp;$AU$1:$AU$39),0))</f>
        <v>9999</v>
      </c>
      <c r="AW19" t="str">
        <f t="array" ref="AW19">INDEX($AT$1:$AT$39,SMALL(IF($AU$1:$AU$39=$AV19,ROW($AU$1:$AU$39)),COUNTIF($AV$1:$AV19,$AV19)),1)</f>
        <v>Gosport</v>
      </c>
      <c r="AX19" t="str">
        <f t="shared" si="5"/>
        <v/>
      </c>
      <c r="BA19" t="s">
        <v>218</v>
      </c>
      <c r="BB19" t="str">
        <f t="shared" si="6"/>
        <v>9999</v>
      </c>
      <c r="BC19" t="str">
        <f t="array" ref="BC19">INDEX($BB$1:$BB$58,MATCH(SMALL(COUNTIF($BB$1:$BB$58,"&lt;"&amp;$BB$1:$BB$58),ROW($BB19:$BC19)),COUNTIF($BB$1:$BB$58,"&lt;"&amp;$BB$1:$BB$58),0))</f>
        <v>9999</v>
      </c>
      <c r="BD19" t="str">
        <f t="array" ref="BD19">INDEX($BA$1:$BA$58,SMALL(IF($BB$1:$BB$58=$BC19,ROW($BB$1:$BB$58)),COUNTIF($BC$1:$BC19,$BC19)),1)</f>
        <v>Blackburn with Darwen</v>
      </c>
      <c r="BE19" t="str">
        <f t="shared" si="7"/>
        <v/>
      </c>
      <c r="BH19" t="s">
        <v>338</v>
      </c>
      <c r="BI19">
        <f t="shared" si="8"/>
        <v>41</v>
      </c>
      <c r="BJ19">
        <f t="array" ref="BJ19">INDEX($BI$1:$BI$48,MATCH(SMALL(COUNTIF($BI$1:$BI$48,"&lt;"&amp;$BI$1:$BI$48),ROW($BI19:$BJ19)),COUNTIF($BI$1:$BI$48,"&lt;"&amp;$BI$1:$BI$48),0))</f>
        <v>19</v>
      </c>
      <c r="BK19" t="str">
        <f t="array" ref="BK19">INDEX($BH$1:$BH$48,SMALL(IF($BI$1:$BI$48=$BJ19,ROW($BI$1:$BI$48)),COUNTIF($BJ$1:$BJ19,$BJ19)),1)</f>
        <v>South Kesteven</v>
      </c>
      <c r="BL19">
        <f t="shared" si="9"/>
        <v>0.71854566357692029</v>
      </c>
      <c r="BO19" t="s">
        <v>288</v>
      </c>
      <c r="BP19">
        <f t="shared" si="10"/>
        <v>13</v>
      </c>
      <c r="BQ19">
        <f t="array" ref="BQ19">INDEX($BP$1:$BP$55,MATCH(SMALL(COUNTIF($BP$1:$BP$55,"&lt;"&amp;$BP$1:$BP$55),ROW($BP19:$BQ19)),COUNTIF($BP$1:$BP$55,"&lt;"&amp;$BP$1:$BP$55),0))</f>
        <v>19</v>
      </c>
      <c r="BR19" t="str">
        <f t="array" ref="BR19">INDEX($BO$1:$BO$55,SMALL(IF($BP$1:$BP$55=$BQ19,ROW($BP$1:$BP$55)),COUNTIF($BQ$1:$BQ19,$BQ19)),1)</f>
        <v>Teignbridge</v>
      </c>
      <c r="BS19">
        <f t="shared" si="11"/>
        <v>0.56173463655769018</v>
      </c>
      <c r="BV19" t="s">
        <v>161</v>
      </c>
      <c r="BW19" t="str">
        <f t="shared" si="12"/>
        <v>9999</v>
      </c>
      <c r="BX19">
        <f t="array" ref="BX19">INDEX($BW$1:$BW$55,MATCH(SMALL(COUNTIF($BW$1:$BW$55,"&lt;"&amp;$BW$1:$BW$55),ROW($BW19:$BX19)),COUNTIF($BW$1:$BW$55,"&lt;"&amp;$BW$1:$BW$55),0))</f>
        <v>19</v>
      </c>
      <c r="BY19" t="str">
        <f t="array" ref="BY19">INDEX($BV$1:$BV$55,SMALL(IF($BW$1:$BW$55=$BX19,ROW($BW$1:$BW$55)),COUNTIF($BX$1:$BX19,$BX19)),1)</f>
        <v>Hart</v>
      </c>
      <c r="BZ19">
        <f t="shared" si="13"/>
        <v>0.70744099298990293</v>
      </c>
    </row>
    <row r="20" spans="1:78" x14ac:dyDescent="0.25">
      <c r="A20" t="s">
        <v>56</v>
      </c>
      <c r="B20" t="s">
        <v>57</v>
      </c>
      <c r="C20" t="s">
        <v>58</v>
      </c>
      <c r="D20" t="s">
        <v>35</v>
      </c>
      <c r="E20">
        <v>0</v>
      </c>
      <c r="F20">
        <v>0</v>
      </c>
      <c r="G20" t="str">
        <f>VLOOKUP($A20,'1213 rural'!$A$4:$C$329,2,FALSE)</f>
        <v/>
      </c>
      <c r="H20" t="str">
        <f>VLOOKUP($A20,'1213 rural'!$A$4:$C$329,3,FALSE)</f>
        <v/>
      </c>
      <c r="I20" t="str">
        <f t="shared" si="14"/>
        <v>9999</v>
      </c>
      <c r="J20" t="str">
        <f t="shared" si="15"/>
        <v>Birmingham</v>
      </c>
      <c r="K20" t="str">
        <f t="shared" si="16"/>
        <v/>
      </c>
      <c r="L20" t="str">
        <f t="shared" si="17"/>
        <v>9999</v>
      </c>
      <c r="M20" t="str">
        <f t="shared" si="18"/>
        <v/>
      </c>
      <c r="N20" t="str">
        <f t="shared" si="19"/>
        <v/>
      </c>
      <c r="O20" t="str">
        <f t="shared" si="20"/>
        <v>9999</v>
      </c>
      <c r="P20" t="str">
        <f t="shared" si="21"/>
        <v/>
      </c>
      <c r="Q20" t="str">
        <f t="shared" si="22"/>
        <v/>
      </c>
      <c r="R20" t="str">
        <f t="shared" si="23"/>
        <v>9999</v>
      </c>
      <c r="S20" t="str">
        <f t="shared" si="24"/>
        <v/>
      </c>
      <c r="T20" t="str">
        <f t="shared" si="25"/>
        <v/>
      </c>
      <c r="U20" t="str">
        <f t="shared" si="26"/>
        <v>9999</v>
      </c>
      <c r="V20" t="str">
        <f t="shared" si="27"/>
        <v/>
      </c>
      <c r="W20" t="str">
        <f t="shared" si="28"/>
        <v/>
      </c>
      <c r="X20" t="str">
        <f t="shared" si="29"/>
        <v>9999</v>
      </c>
      <c r="Y20" t="str">
        <f t="shared" si="30"/>
        <v/>
      </c>
      <c r="Z20" t="str">
        <f t="shared" si="31"/>
        <v/>
      </c>
      <c r="AA20" t="str">
        <f t="shared" si="32"/>
        <v>9999</v>
      </c>
      <c r="AE20" t="s">
        <v>59</v>
      </c>
      <c r="AF20" t="str">
        <f t="shared" si="0"/>
        <v>9999</v>
      </c>
      <c r="AG20">
        <f t="array" ref="AG20">INDEX($AF$1:$AF$326,MATCH(SMALL(COUNTIF($AF$1:$AF$326,"&lt;"&amp;$AF$1:$AF$326),ROW($AF20:$AG20)),COUNTIF($AF$1:$AF$326,"&lt;"&amp;$AF$1:$AF$326),0))</f>
        <v>20</v>
      </c>
      <c r="AH20" t="str">
        <f t="array" ref="AH20">INDEX($AE$1:$AE$326,SMALL(IF($AF$1:$AF$326=$AG20,ROW($AF$1:$AF$326)),COUNTIF($AG$1:$AG20,$AG20)),1)</f>
        <v>South Bucks</v>
      </c>
      <c r="AI20">
        <f t="shared" si="1"/>
        <v>0.4724037477363987</v>
      </c>
      <c r="AM20" t="s">
        <v>230</v>
      </c>
      <c r="AN20" t="str">
        <f t="shared" si="2"/>
        <v>9999</v>
      </c>
      <c r="AO20" t="str">
        <f t="array" ref="AO20">INDEX($AN$1:$AN$71,MATCH(SMALL(COUNTIF($AN$1:$AN$71,"&lt;"&amp;$AN$1:$AN$71),ROW($AN20:$AO20)),COUNTIF($AN$1:$AN$71,"&lt;"&amp;$AN$1:$AN$71),0))</f>
        <v>9999</v>
      </c>
      <c r="AP20" t="str">
        <f t="array" ref="AP20">INDEX($AM$1:$AM$71,SMALL(IF($AN$1:$AN$71=$AO20,ROW($AN$1:$AN$71)),COUNTIF($AO$1:$AO20,$AO20)),1)</f>
        <v>Ealing</v>
      </c>
      <c r="AQ20" t="str">
        <f t="shared" si="3"/>
        <v/>
      </c>
      <c r="AT20" t="s">
        <v>358</v>
      </c>
      <c r="AU20" t="str">
        <f t="shared" si="4"/>
        <v>9999</v>
      </c>
      <c r="AV20" t="str">
        <f t="array" ref="AV20">INDEX($AU$1:$AU$39,MATCH(SMALL(COUNTIF($AU$1:$AU$39,"&lt;"&amp;$AU$1:$AU$39),ROW($AU20:$AV20)),COUNTIF($AU$1:$AU$39,"&lt;"&amp;$AU$1:$AU$39),0))</f>
        <v>9999</v>
      </c>
      <c r="AW20" t="str">
        <f t="array" ref="AW20">INDEX($AT$1:$AT$39,SMALL(IF($AU$1:$AU$39=$AV20,ROW($AU$1:$AU$39)),COUNTIF($AV$1:$AV20,$AV20)),1)</f>
        <v>Havant</v>
      </c>
      <c r="AX20" t="str">
        <f t="shared" si="5"/>
        <v/>
      </c>
      <c r="BA20" t="s">
        <v>234</v>
      </c>
      <c r="BB20" t="str">
        <f t="shared" si="6"/>
        <v>9999</v>
      </c>
      <c r="BC20" t="str">
        <f t="array" ref="BC20">INDEX($BB$1:$BB$58,MATCH(SMALL(COUNTIF($BB$1:$BB$58,"&lt;"&amp;$BB$1:$BB$58),ROW($BB20:$BC20)),COUNTIF($BB$1:$BB$58,"&lt;"&amp;$BB$1:$BB$58),0))</f>
        <v>9999</v>
      </c>
      <c r="BD20" t="str">
        <f t="array" ref="BD20">INDEX($BA$1:$BA$58,SMALL(IF($BB$1:$BB$58=$BC20,ROW($BB$1:$BB$58)),COUNTIF($BC$1:$BC20,$BC20)),1)</f>
        <v>Burnley</v>
      </c>
      <c r="BE20" t="str">
        <f t="shared" si="7"/>
        <v/>
      </c>
      <c r="BH20" t="s">
        <v>366</v>
      </c>
      <c r="BI20">
        <f t="shared" si="8"/>
        <v>3</v>
      </c>
      <c r="BJ20">
        <f t="array" ref="BJ20">INDEX($BI$1:$BI$48,MATCH(SMALL(COUNTIF($BI$1:$BI$48,"&lt;"&amp;$BI$1:$BI$48),ROW($BI20:$BJ20)),COUNTIF($BI$1:$BI$48,"&lt;"&amp;$BI$1:$BI$48),0))</f>
        <v>20</v>
      </c>
      <c r="BK20" t="str">
        <f t="array" ref="BK20">INDEX($BH$1:$BH$48,SMALL(IF($BI$1:$BI$48=$BJ20,ROW($BI$1:$BI$48)),COUNTIF($BJ$1:$BJ20,$BJ20)),1)</f>
        <v>Tendring</v>
      </c>
      <c r="BL20">
        <f t="shared" si="9"/>
        <v>0.71994240460763137</v>
      </c>
      <c r="BO20" t="s">
        <v>294</v>
      </c>
      <c r="BP20">
        <f t="shared" si="10"/>
        <v>5</v>
      </c>
      <c r="BQ20">
        <f t="array" ref="BQ20">INDEX($BP$1:$BP$55,MATCH(SMALL(COUNTIF($BP$1:$BP$55,"&lt;"&amp;$BP$1:$BP$55),ROW($BP20:$BQ20)),COUNTIF($BP$1:$BP$55,"&lt;"&amp;$BP$1:$BP$55),0))</f>
        <v>20</v>
      </c>
      <c r="BR20" t="str">
        <f t="array" ref="BR20">INDEX($BO$1:$BO$55,SMALL(IF($BP$1:$BP$55=$BQ20,ROW($BP$1:$BP$55)),COUNTIF($BQ$1:$BQ20,$BQ20)),1)</f>
        <v>North Norfolk</v>
      </c>
      <c r="BS20">
        <f t="shared" si="11"/>
        <v>0.56746256929590988</v>
      </c>
      <c r="BV20" t="s">
        <v>192</v>
      </c>
      <c r="BW20">
        <f t="shared" si="12"/>
        <v>4</v>
      </c>
      <c r="BX20">
        <f t="array" ref="BX20">INDEX($BW$1:$BW$55,MATCH(SMALL(COUNTIF($BW$1:$BW$55,"&lt;"&amp;$BW$1:$BW$55),ROW($BW20:$BX20)),COUNTIF($BW$1:$BW$55,"&lt;"&amp;$BW$1:$BW$55),0))</f>
        <v>20</v>
      </c>
      <c r="BY20" t="str">
        <f t="array" ref="BY20">INDEX($BV$1:$BV$55,SMALL(IF($BW$1:$BW$55=$BX20,ROW($BW$1:$BW$55)),COUNTIF($BX$1:$BX20,$BX20)),1)</f>
        <v>Shepway</v>
      </c>
      <c r="BZ20">
        <f t="shared" si="13"/>
        <v>0.72757509614385196</v>
      </c>
    </row>
    <row r="21" spans="1:78" x14ac:dyDescent="0.25">
      <c r="A21" t="s">
        <v>59</v>
      </c>
      <c r="B21" t="s">
        <v>60</v>
      </c>
      <c r="C21" t="s">
        <v>17</v>
      </c>
      <c r="D21" t="s">
        <v>10</v>
      </c>
      <c r="E21">
        <v>17838</v>
      </c>
      <c r="F21">
        <v>0.18972357239340149</v>
      </c>
      <c r="G21" t="str">
        <f>VLOOKUP($A21,'1213 rural'!$A$4:$C$329,2,FALSE)</f>
        <v/>
      </c>
      <c r="H21" t="str">
        <f>VLOOKUP($A21,'1213 rural'!$A$4:$C$329,3,FALSE)</f>
        <v/>
      </c>
      <c r="I21" t="str">
        <f t="shared" si="14"/>
        <v>9999</v>
      </c>
      <c r="J21" t="str">
        <f t="shared" si="15"/>
        <v/>
      </c>
      <c r="K21" t="str">
        <f t="shared" si="16"/>
        <v/>
      </c>
      <c r="L21" t="str">
        <f t="shared" si="17"/>
        <v>9999</v>
      </c>
      <c r="M21" t="str">
        <f t="shared" si="18"/>
        <v>Blaby</v>
      </c>
      <c r="N21" t="str">
        <f t="shared" si="19"/>
        <v/>
      </c>
      <c r="O21" t="str">
        <f t="shared" si="20"/>
        <v>9999</v>
      </c>
      <c r="P21" t="str">
        <f t="shared" si="21"/>
        <v/>
      </c>
      <c r="Q21" t="str">
        <f t="shared" si="22"/>
        <v/>
      </c>
      <c r="R21" t="str">
        <f t="shared" si="23"/>
        <v>9999</v>
      </c>
      <c r="S21" t="str">
        <f t="shared" si="24"/>
        <v/>
      </c>
      <c r="T21" t="str">
        <f t="shared" si="25"/>
        <v/>
      </c>
      <c r="U21" t="str">
        <f t="shared" si="26"/>
        <v>9999</v>
      </c>
      <c r="V21" t="str">
        <f t="shared" si="27"/>
        <v/>
      </c>
      <c r="W21" t="str">
        <f t="shared" si="28"/>
        <v/>
      </c>
      <c r="X21" t="str">
        <f t="shared" si="29"/>
        <v>9999</v>
      </c>
      <c r="Y21" t="str">
        <f t="shared" si="30"/>
        <v/>
      </c>
      <c r="Z21" t="str">
        <f t="shared" si="31"/>
        <v/>
      </c>
      <c r="AA21" t="str">
        <f t="shared" si="32"/>
        <v>9999</v>
      </c>
      <c r="AE21" t="s">
        <v>61</v>
      </c>
      <c r="AF21" t="str">
        <f t="shared" si="0"/>
        <v>9999</v>
      </c>
      <c r="AG21">
        <f t="array" ref="AG21">INDEX($AF$1:$AF$326,MATCH(SMALL(COUNTIF($AF$1:$AF$326,"&lt;"&amp;$AF$1:$AF$326),ROW($AF21:$AG21)),COUNTIF($AF$1:$AF$326,"&lt;"&amp;$AF$1:$AF$326),0))</f>
        <v>21</v>
      </c>
      <c r="AH21" t="str">
        <f t="array" ref="AH21">INDEX($AE$1:$AE$326,SMALL(IF($AF$1:$AF$326=$AG21,ROW($AF$1:$AF$326)),COUNTIF($AG$1:$AG21,$AG21)),1)</f>
        <v>New Forest</v>
      </c>
      <c r="AI21">
        <f t="shared" si="1"/>
        <v>0.48199106125668217</v>
      </c>
      <c r="AM21" t="s">
        <v>238</v>
      </c>
      <c r="AN21" t="str">
        <f t="shared" si="2"/>
        <v>9999</v>
      </c>
      <c r="AO21" t="str">
        <f t="array" ref="AO21">INDEX($AN$1:$AN$71,MATCH(SMALL(COUNTIF($AN$1:$AN$71,"&lt;"&amp;$AN$1:$AN$71),ROW($AN21:$AO21)),COUNTIF($AN$1:$AN$71,"&lt;"&amp;$AN$1:$AN$71),0))</f>
        <v>9999</v>
      </c>
      <c r="AP21" t="str">
        <f t="array" ref="AP21">INDEX($AM$1:$AM$71,SMALL(IF($AN$1:$AN$71=$AO21,ROW($AN$1:$AN$71)),COUNTIF($AO$1:$AO21,$AO21)),1)</f>
        <v>Elmbridge</v>
      </c>
      <c r="AQ21" t="str">
        <f t="shared" si="3"/>
        <v/>
      </c>
      <c r="AT21" t="s">
        <v>370</v>
      </c>
      <c r="AU21" t="str">
        <f t="shared" si="4"/>
        <v>9999</v>
      </c>
      <c r="AV21" t="str">
        <f t="array" ref="AV21">INDEX($AU$1:$AU$39,MATCH(SMALL(COUNTIF($AU$1:$AU$39,"&lt;"&amp;$AU$1:$AU$39),ROW($AU21:$AV21)),COUNTIF($AU$1:$AU$39,"&lt;"&amp;$AU$1:$AU$39),0))</f>
        <v>9999</v>
      </c>
      <c r="AW21" t="str">
        <f t="array" ref="AW21">INDEX($AT$1:$AT$39,SMALL(IF($AU$1:$AU$39=$AV21,ROW($AU$1:$AU$39)),COUNTIF($AV$1:$AV21,$AV21)),1)</f>
        <v>Kingston upon Hull City of</v>
      </c>
      <c r="AX21" t="str">
        <f t="shared" si="5"/>
        <v/>
      </c>
      <c r="BA21" t="s">
        <v>248</v>
      </c>
      <c r="BB21" t="str">
        <f t="shared" si="6"/>
        <v>9999</v>
      </c>
      <c r="BC21" t="str">
        <f t="array" ref="BC21">INDEX($BB$1:$BB$58,MATCH(SMALL(COUNTIF($BB$1:$BB$58,"&lt;"&amp;$BB$1:$BB$58),ROW($BB21:$BC21)),COUNTIF($BB$1:$BB$58,"&lt;"&amp;$BB$1:$BB$58),0))</f>
        <v>9999</v>
      </c>
      <c r="BD21" t="str">
        <f t="array" ref="BD21">INDEX($BA$1:$BA$58,SMALL(IF($BB$1:$BB$58=$BC21,ROW($BB$1:$BB$58)),COUNTIF($BC$1:$BC21,$BC21)),1)</f>
        <v>Cambridge</v>
      </c>
      <c r="BE21" t="str">
        <f t="shared" si="7"/>
        <v/>
      </c>
      <c r="BH21" t="s">
        <v>374</v>
      </c>
      <c r="BI21">
        <f t="shared" si="8"/>
        <v>23</v>
      </c>
      <c r="BJ21">
        <f t="array" ref="BJ21">INDEX($BI$1:$BI$48,MATCH(SMALL(COUNTIF($BI$1:$BI$48,"&lt;"&amp;$BI$1:$BI$48),ROW($BI21:$BJ21)),COUNTIF($BI$1:$BI$48,"&lt;"&amp;$BI$1:$BI$48),0))</f>
        <v>21</v>
      </c>
      <c r="BK21" t="str">
        <f t="array" ref="BK21">INDEX($BH$1:$BH$48,SMALL(IF($BI$1:$BI$48=$BJ21,ROW($BI$1:$BI$48)),COUNTIF($BJ$1:$BJ21,$BJ21)),1)</f>
        <v>South Somerset</v>
      </c>
      <c r="BL21">
        <f t="shared" si="9"/>
        <v>0.73387762590588013</v>
      </c>
      <c r="BO21" t="s">
        <v>296</v>
      </c>
      <c r="BP21" t="str">
        <f t="shared" si="10"/>
        <v>9999</v>
      </c>
      <c r="BQ21">
        <f t="array" ref="BQ21">INDEX($BP$1:$BP$55,MATCH(SMALL(COUNTIF($BP$1:$BP$55,"&lt;"&amp;$BP$1:$BP$55),ROW($BP21:$BQ21)),COUNTIF($BP$1:$BP$55,"&lt;"&amp;$BP$1:$BP$55),0))</f>
        <v>21</v>
      </c>
      <c r="BR21" t="str">
        <f t="array" ref="BR21">INDEX($BO$1:$BO$55,SMALL(IF($BP$1:$BP$55=$BQ21,ROW($BP$1:$BP$55)),COUNTIF($BQ$1:$BQ21,$BQ21)),1)</f>
        <v>Forest of Dean</v>
      </c>
      <c r="BS21">
        <f t="shared" si="11"/>
        <v>0.5719816965857093</v>
      </c>
      <c r="BV21" t="s">
        <v>200</v>
      </c>
      <c r="BW21">
        <f t="shared" si="12"/>
        <v>21</v>
      </c>
      <c r="BX21">
        <f t="array" ref="BX21">INDEX($BW$1:$BW$55,MATCH(SMALL(COUNTIF($BW$1:$BW$55,"&lt;"&amp;$BW$1:$BW$55),ROW($BW21:$BX21)),COUNTIF($BW$1:$BW$55,"&lt;"&amp;$BW$1:$BW$55),0))</f>
        <v>21</v>
      </c>
      <c r="BY21" t="str">
        <f t="array" ref="BY21">INDEX($BV$1:$BV$55,SMALL(IF($BW$1:$BW$55=$BX21,ROW($BW$1:$BW$55)),COUNTIF($BX$1:$BX21,$BX21)),1)</f>
        <v>East Staffordshire</v>
      </c>
      <c r="BZ21">
        <f t="shared" si="13"/>
        <v>0.73360843649701968</v>
      </c>
    </row>
    <row r="22" spans="1:78" x14ac:dyDescent="0.25">
      <c r="A22" t="s">
        <v>61</v>
      </c>
      <c r="B22" t="s">
        <v>62</v>
      </c>
      <c r="C22" t="s">
        <v>13</v>
      </c>
      <c r="D22" t="s">
        <v>23</v>
      </c>
      <c r="E22">
        <v>5926</v>
      </c>
      <c r="F22">
        <v>4.2314970188153805E-2</v>
      </c>
      <c r="G22" t="str">
        <f>VLOOKUP($A22,'1213 rural'!$A$4:$C$329,2,FALSE)</f>
        <v/>
      </c>
      <c r="H22" t="str">
        <f>VLOOKUP($A22,'1213 rural'!$A$4:$C$329,3,FALSE)</f>
        <v/>
      </c>
      <c r="I22" t="str">
        <f t="shared" si="14"/>
        <v>9999</v>
      </c>
      <c r="J22" t="str">
        <f t="shared" si="15"/>
        <v/>
      </c>
      <c r="K22" t="str">
        <f t="shared" si="16"/>
        <v/>
      </c>
      <c r="L22" t="str">
        <f t="shared" si="17"/>
        <v>9999</v>
      </c>
      <c r="M22" t="str">
        <f t="shared" si="18"/>
        <v/>
      </c>
      <c r="N22" t="str">
        <f t="shared" si="19"/>
        <v/>
      </c>
      <c r="O22" t="str">
        <f t="shared" si="20"/>
        <v>9999</v>
      </c>
      <c r="P22" t="str">
        <f t="shared" si="21"/>
        <v>Blackburn with Darwen</v>
      </c>
      <c r="Q22" t="str">
        <f t="shared" si="22"/>
        <v/>
      </c>
      <c r="R22" t="str">
        <f t="shared" si="23"/>
        <v>9999</v>
      </c>
      <c r="S22" t="str">
        <f t="shared" si="24"/>
        <v/>
      </c>
      <c r="T22" t="str">
        <f t="shared" si="25"/>
        <v/>
      </c>
      <c r="U22" t="str">
        <f t="shared" si="26"/>
        <v>9999</v>
      </c>
      <c r="V22" t="str">
        <f t="shared" si="27"/>
        <v/>
      </c>
      <c r="W22" t="str">
        <f t="shared" si="28"/>
        <v/>
      </c>
      <c r="X22" t="str">
        <f t="shared" si="29"/>
        <v>9999</v>
      </c>
      <c r="Y22" t="str">
        <f t="shared" si="30"/>
        <v/>
      </c>
      <c r="Z22" t="str">
        <f t="shared" si="31"/>
        <v/>
      </c>
      <c r="AA22" t="str">
        <f t="shared" si="32"/>
        <v>9999</v>
      </c>
      <c r="AE22" t="s">
        <v>63</v>
      </c>
      <c r="AF22" t="str">
        <f t="shared" si="0"/>
        <v>9999</v>
      </c>
      <c r="AG22">
        <f t="array" ref="AG22">INDEX($AF$1:$AF$326,MATCH(SMALL(COUNTIF($AF$1:$AF$326,"&lt;"&amp;$AF$1:$AF$326),ROW($AF22:$AG22)),COUNTIF($AF$1:$AF$326,"&lt;"&amp;$AF$1:$AF$326),0))</f>
        <v>22</v>
      </c>
      <c r="AH22" t="str">
        <f t="array" ref="AH22">INDEX($AE$1:$AE$326,SMALL(IF($AF$1:$AF$326=$AG22,ROW($AF$1:$AF$326)),COUNTIF($AG$1:$AG22,$AG22)),1)</f>
        <v>Derbyshire Dales</v>
      </c>
      <c r="AI22">
        <f t="shared" si="1"/>
        <v>0.48736597435705181</v>
      </c>
      <c r="AM22" t="s">
        <v>242</v>
      </c>
      <c r="AN22" t="str">
        <f t="shared" si="2"/>
        <v>9999</v>
      </c>
      <c r="AO22" t="str">
        <f t="array" ref="AO22">INDEX($AN$1:$AN$71,MATCH(SMALL(COUNTIF($AN$1:$AN$71,"&lt;"&amp;$AN$1:$AN$71),ROW($AN22:$AO22)),COUNTIF($AN$1:$AN$71,"&lt;"&amp;$AN$1:$AN$71),0))</f>
        <v>9999</v>
      </c>
      <c r="AP22" t="str">
        <f t="array" ref="AP22">INDEX($AM$1:$AM$71,SMALL(IF($AN$1:$AN$71=$AO22,ROW($AN$1:$AN$71)),COUNTIF($AO$1:$AO22,$AO22)),1)</f>
        <v>Enfield</v>
      </c>
      <c r="AQ22" t="str">
        <f t="shared" si="3"/>
        <v/>
      </c>
      <c r="AT22" t="s">
        <v>404</v>
      </c>
      <c r="AU22" t="str">
        <f t="shared" si="4"/>
        <v>9999</v>
      </c>
      <c r="AV22" t="str">
        <f t="array" ref="AV22">INDEX($AU$1:$AU$39,MATCH(SMALL(COUNTIF($AU$1:$AU$39,"&lt;"&amp;$AU$1:$AU$39),ROW($AU22:$AV22)),COUNTIF($AU$1:$AU$39,"&lt;"&amp;$AU$1:$AU$39),0))</f>
        <v>9999</v>
      </c>
      <c r="AW22" t="str">
        <f t="array" ref="AW22">INDEX($AT$1:$AT$39,SMALL(IF($AU$1:$AU$39=$AV22,ROW($AU$1:$AU$39)),COUNTIF($AV$1:$AV22,$AV22)),1)</f>
        <v>Leicester</v>
      </c>
      <c r="AX22" t="str">
        <f t="shared" si="5"/>
        <v/>
      </c>
      <c r="BA22" t="s">
        <v>258</v>
      </c>
      <c r="BB22" t="str">
        <f t="shared" si="6"/>
        <v>9999</v>
      </c>
      <c r="BC22" t="str">
        <f t="array" ref="BC22">INDEX($BB$1:$BB$58,MATCH(SMALL(COUNTIF($BB$1:$BB$58,"&lt;"&amp;$BB$1:$BB$58),ROW($BB22:$BC22)),COUNTIF($BB$1:$BB$58,"&lt;"&amp;$BB$1:$BB$58),0))</f>
        <v>9999</v>
      </c>
      <c r="BD22" t="str">
        <f t="array" ref="BD22">INDEX($BA$1:$BA$58,SMALL(IF($BB$1:$BB$58=$BC22,ROW($BB$1:$BB$58)),COUNTIF($BC$1:$BC22,$BC22)),1)</f>
        <v>Cheltenham</v>
      </c>
      <c r="BE22" t="str">
        <f t="shared" si="7"/>
        <v/>
      </c>
      <c r="BH22" t="s">
        <v>378</v>
      </c>
      <c r="BI22">
        <f t="shared" si="8"/>
        <v>31</v>
      </c>
      <c r="BJ22">
        <f t="array" ref="BJ22">INDEX($BI$1:$BI$48,MATCH(SMALL(COUNTIF($BI$1:$BI$48,"&lt;"&amp;$BI$1:$BI$48),ROW($BI22:$BJ22)),COUNTIF($BI$1:$BI$48,"&lt;"&amp;$BI$1:$BI$48),0))</f>
        <v>22</v>
      </c>
      <c r="BK22" t="str">
        <f t="array" ref="BK22">INDEX($BH$1:$BH$48,SMALL(IF($BI$1:$BI$48=$BJ22,ROW($BI$1:$BI$48)),COUNTIF($BJ$1:$BJ22,$BJ22)),1)</f>
        <v>East Northamptonshire</v>
      </c>
      <c r="BL22">
        <f t="shared" si="9"/>
        <v>0.73932598114718751</v>
      </c>
      <c r="BO22" t="s">
        <v>336</v>
      </c>
      <c r="BP22">
        <f t="shared" si="10"/>
        <v>43</v>
      </c>
      <c r="BQ22">
        <f t="array" ref="BQ22">INDEX($BP$1:$BP$55,MATCH(SMALL(COUNTIF($BP$1:$BP$55,"&lt;"&amp;$BP$1:$BP$55),ROW($BP22:$BQ22)),COUNTIF($BP$1:$BP$55,"&lt;"&amp;$BP$1:$BP$55),0))</f>
        <v>22</v>
      </c>
      <c r="BR22" t="str">
        <f t="array" ref="BR22">INDEX($BO$1:$BO$55,SMALL(IF($BP$1:$BP$55=$BQ22,ROW($BP$1:$BP$55)),COUNTIF($BQ$1:$BQ22,$BQ22)),1)</f>
        <v>East Lindsey</v>
      </c>
      <c r="BS22">
        <f t="shared" si="11"/>
        <v>0.57450253303389565</v>
      </c>
      <c r="BV22" t="s">
        <v>204</v>
      </c>
      <c r="BW22">
        <f t="shared" si="12"/>
        <v>39</v>
      </c>
      <c r="BX22">
        <f t="array" ref="BX22">INDEX($BW$1:$BW$55,MATCH(SMALL(COUNTIF($BW$1:$BW$55,"&lt;"&amp;$BW$1:$BW$55),ROW($BW22:$BX22)),COUNTIF($BW$1:$BW$55,"&lt;"&amp;$BW$1:$BW$55),0))</f>
        <v>22</v>
      </c>
      <c r="BY22" t="str">
        <f t="array" ref="BY22">INDEX($BV$1:$BV$55,SMALL(IF($BW$1:$BW$55=$BX22,ROW($BW$1:$BW$55)),COUNTIF($BX$1:$BX22,$BX22)),1)</f>
        <v>Lancaster</v>
      </c>
      <c r="BZ22">
        <f t="shared" si="13"/>
        <v>0.73793930449220546</v>
      </c>
    </row>
    <row r="23" spans="1:78" x14ac:dyDescent="0.25">
      <c r="A23" t="s">
        <v>63</v>
      </c>
      <c r="B23" t="s">
        <v>64</v>
      </c>
      <c r="C23" t="s">
        <v>13</v>
      </c>
      <c r="D23" t="s">
        <v>10</v>
      </c>
      <c r="E23">
        <v>0</v>
      </c>
      <c r="F23">
        <v>0</v>
      </c>
      <c r="G23" t="str">
        <f>VLOOKUP($A23,'1213 rural'!$A$4:$C$329,2,FALSE)</f>
        <v/>
      </c>
      <c r="H23" t="str">
        <f>VLOOKUP($A23,'1213 rural'!$A$4:$C$329,3,FALSE)</f>
        <v/>
      </c>
      <c r="I23" t="str">
        <f t="shared" si="14"/>
        <v>9999</v>
      </c>
      <c r="J23" t="str">
        <f t="shared" si="15"/>
        <v/>
      </c>
      <c r="K23" t="str">
        <f t="shared" si="16"/>
        <v/>
      </c>
      <c r="L23" t="str">
        <f t="shared" si="17"/>
        <v>9999</v>
      </c>
      <c r="M23" t="str">
        <f t="shared" si="18"/>
        <v>Blackpool</v>
      </c>
      <c r="N23" t="str">
        <f t="shared" si="19"/>
        <v/>
      </c>
      <c r="O23" t="str">
        <f t="shared" si="20"/>
        <v>9999</v>
      </c>
      <c r="P23" t="str">
        <f t="shared" si="21"/>
        <v/>
      </c>
      <c r="Q23" t="str">
        <f t="shared" si="22"/>
        <v/>
      </c>
      <c r="R23" t="str">
        <f t="shared" si="23"/>
        <v>9999</v>
      </c>
      <c r="S23" t="str">
        <f t="shared" si="24"/>
        <v/>
      </c>
      <c r="T23" t="str">
        <f t="shared" si="25"/>
        <v/>
      </c>
      <c r="U23" t="str">
        <f t="shared" si="26"/>
        <v>9999</v>
      </c>
      <c r="V23" t="str">
        <f t="shared" si="27"/>
        <v/>
      </c>
      <c r="W23" t="str">
        <f t="shared" si="28"/>
        <v/>
      </c>
      <c r="X23" t="str">
        <f t="shared" si="29"/>
        <v>9999</v>
      </c>
      <c r="Y23" t="str">
        <f t="shared" si="30"/>
        <v/>
      </c>
      <c r="Z23" t="str">
        <f t="shared" si="31"/>
        <v/>
      </c>
      <c r="AA23" t="str">
        <f t="shared" si="32"/>
        <v>9999</v>
      </c>
      <c r="AE23" t="s">
        <v>65</v>
      </c>
      <c r="AF23">
        <f t="shared" si="0"/>
        <v>138</v>
      </c>
      <c r="AG23">
        <f t="array" ref="AG23">INDEX($AF$1:$AF$326,MATCH(SMALL(COUNTIF($AF$1:$AF$326,"&lt;"&amp;$AF$1:$AF$326),ROW($AF23:$AG23)),COUNTIF($AF$1:$AF$326,"&lt;"&amp;$AF$1:$AF$326),0))</f>
        <v>23</v>
      </c>
      <c r="AH23" t="str">
        <f t="array" ref="AH23">INDEX($AE$1:$AE$326,SMALL(IF($AF$1:$AF$326=$AG23,ROW($AF$1:$AF$326)),COUNTIF($AG$1:$AG23,$AG23)),1)</f>
        <v>Breckland</v>
      </c>
      <c r="AI23">
        <f t="shared" si="1"/>
        <v>0.49292650465815552</v>
      </c>
      <c r="AM23" t="s">
        <v>246</v>
      </c>
      <c r="AN23" t="str">
        <f t="shared" si="2"/>
        <v>9999</v>
      </c>
      <c r="AO23" t="str">
        <f t="array" ref="AO23">INDEX($AN$1:$AN$71,MATCH(SMALL(COUNTIF($AN$1:$AN$71,"&lt;"&amp;$AN$1:$AN$71),ROW($AN23:$AO23)),COUNTIF($AN$1:$AN$71,"&lt;"&amp;$AN$1:$AN$71),0))</f>
        <v>9999</v>
      </c>
      <c r="AP23" t="str">
        <f t="array" ref="AP23">INDEX($AM$1:$AM$71,SMALL(IF($AN$1:$AN$71=$AO23,ROW($AN$1:$AN$71)),COUNTIF($AO$1:$AO23,$AO23)),1)</f>
        <v>Epsom and Ewell</v>
      </c>
      <c r="AQ23" t="str">
        <f t="shared" si="3"/>
        <v/>
      </c>
      <c r="AT23" t="s">
        <v>408</v>
      </c>
      <c r="AU23" t="str">
        <f t="shared" si="4"/>
        <v>9999</v>
      </c>
      <c r="AV23" t="str">
        <f t="array" ref="AV23">INDEX($AU$1:$AU$39,MATCH(SMALL(COUNTIF($AU$1:$AU$39,"&lt;"&amp;$AU$1:$AU$39),ROW($AU23:$AV23)),COUNTIF($AU$1:$AU$39,"&lt;"&amp;$AU$1:$AU$39),0))</f>
        <v>9999</v>
      </c>
      <c r="AW23" t="str">
        <f t="array" ref="AW23">INDEX($AT$1:$AT$39,SMALL(IF($AU$1:$AU$39=$AV23,ROW($AU$1:$AU$39)),COUNTIF($AV$1:$AV23,$AV23)),1)</f>
        <v>Middlesbrough</v>
      </c>
      <c r="AX23" t="str">
        <f t="shared" si="5"/>
        <v/>
      </c>
      <c r="BA23" t="s">
        <v>266</v>
      </c>
      <c r="BB23" t="str">
        <f t="shared" si="6"/>
        <v>9999</v>
      </c>
      <c r="BC23" t="str">
        <f t="array" ref="BC23">INDEX($BB$1:$BB$58,MATCH(SMALL(COUNTIF($BB$1:$BB$58,"&lt;"&amp;$BB$1:$BB$58),ROW($BB23:$BC23)),COUNTIF($BB$1:$BB$58,"&lt;"&amp;$BB$1:$BB$58),0))</f>
        <v>9999</v>
      </c>
      <c r="BD23" t="str">
        <f t="array" ref="BD23">INDEX($BA$1:$BA$58,SMALL(IF($BB$1:$BB$58=$BC23,ROW($BB$1:$BB$58)),COUNTIF($BC$1:$BC23,$BC23)),1)</f>
        <v>Chesterfield</v>
      </c>
      <c r="BE23" t="str">
        <f t="shared" si="7"/>
        <v/>
      </c>
      <c r="BH23" t="s">
        <v>386</v>
      </c>
      <c r="BI23">
        <f t="shared" si="8"/>
        <v>29</v>
      </c>
      <c r="BJ23">
        <f t="array" ref="BJ23">INDEX($BI$1:$BI$48,MATCH(SMALL(COUNTIF($BI$1:$BI$48,"&lt;"&amp;$BI$1:$BI$48),ROW($BI23:$BJ23)),COUNTIF($BI$1:$BI$48,"&lt;"&amp;$BI$1:$BI$48),0))</f>
        <v>23</v>
      </c>
      <c r="BK23" t="str">
        <f t="array" ref="BK23">INDEX($BH$1:$BH$48,SMALL(IF($BI$1:$BI$48=$BJ23,ROW($BI$1:$BI$48)),COUNTIF($BJ$1:$BJ23,$BJ23)),1)</f>
        <v>North Devon</v>
      </c>
      <c r="BL23">
        <f t="shared" si="9"/>
        <v>0.78920369347328545</v>
      </c>
      <c r="BO23" t="s">
        <v>346</v>
      </c>
      <c r="BP23" t="str">
        <f t="shared" si="10"/>
        <v>9999</v>
      </c>
      <c r="BQ23">
        <f t="array" ref="BQ23">INDEX($BP$1:$BP$55,MATCH(SMALL(COUNTIF($BP$1:$BP$55,"&lt;"&amp;$BP$1:$BP$55),ROW($BP23:$BQ23)),COUNTIF($BP$1:$BP$55,"&lt;"&amp;$BP$1:$BP$55),0))</f>
        <v>23</v>
      </c>
      <c r="BR23" t="str">
        <f t="array" ref="BR23">INDEX($BO$1:$BO$55,SMALL(IF($BP$1:$BP$55=$BQ23,ROW($BP$1:$BP$55)),COUNTIF($BQ$1:$BQ23,$BQ23)),1)</f>
        <v>Wychavon</v>
      </c>
      <c r="BS23">
        <f t="shared" si="11"/>
        <v>0.58880039666553041</v>
      </c>
      <c r="BV23" t="s">
        <v>212</v>
      </c>
      <c r="BW23">
        <f t="shared" si="12"/>
        <v>25</v>
      </c>
      <c r="BX23">
        <f t="array" ref="BX23">INDEX($BW$1:$BW$55,MATCH(SMALL(COUNTIF($BW$1:$BW$55,"&lt;"&amp;$BW$1:$BW$55),ROW($BW23:$BX23)),COUNTIF($BW$1:$BW$55,"&lt;"&amp;$BW$1:$BW$55),0))</f>
        <v>23</v>
      </c>
      <c r="BY23" t="str">
        <f t="array" ref="BY23">INDEX($BV$1:$BV$55,SMALL(IF($BW$1:$BW$55=$BX23,ROW($BW$1:$BW$55)),COUNTIF($BX$1:$BX23,$BX23)),1)</f>
        <v>Ashford</v>
      </c>
      <c r="BZ23">
        <f t="shared" si="13"/>
        <v>0.75544550300079749</v>
      </c>
    </row>
    <row r="24" spans="1:78" x14ac:dyDescent="0.25">
      <c r="A24" t="s">
        <v>65</v>
      </c>
      <c r="B24" t="s">
        <v>66</v>
      </c>
      <c r="C24" t="s">
        <v>17</v>
      </c>
      <c r="D24" t="s">
        <v>18</v>
      </c>
      <c r="E24">
        <v>34224</v>
      </c>
      <c r="F24">
        <v>0.45893901196159415</v>
      </c>
      <c r="G24">
        <f>VLOOKUP($A24,'1213 rural'!$A$4:$C$329,2,FALSE)</f>
        <v>1.050006562541016</v>
      </c>
      <c r="H24">
        <f>VLOOKUP($A24,'1213 rural'!$A$4:$C$329,3,FALSE)</f>
        <v>8</v>
      </c>
      <c r="I24">
        <f t="shared" si="14"/>
        <v>138</v>
      </c>
      <c r="J24" t="str">
        <f t="shared" si="15"/>
        <v/>
      </c>
      <c r="K24" t="str">
        <f t="shared" si="16"/>
        <v/>
      </c>
      <c r="L24" t="str">
        <f t="shared" si="17"/>
        <v>9999</v>
      </c>
      <c r="M24" t="str">
        <f t="shared" si="18"/>
        <v/>
      </c>
      <c r="N24" t="str">
        <f t="shared" si="19"/>
        <v/>
      </c>
      <c r="O24" t="str">
        <f t="shared" si="20"/>
        <v>9999</v>
      </c>
      <c r="P24" t="str">
        <f t="shared" si="21"/>
        <v/>
      </c>
      <c r="Q24" t="str">
        <f t="shared" si="22"/>
        <v/>
      </c>
      <c r="R24" t="str">
        <f t="shared" si="23"/>
        <v>9999</v>
      </c>
      <c r="S24" t="str">
        <f t="shared" si="24"/>
        <v/>
      </c>
      <c r="T24" t="str">
        <f t="shared" si="25"/>
        <v/>
      </c>
      <c r="U24" t="str">
        <f t="shared" si="26"/>
        <v>9999</v>
      </c>
      <c r="V24" t="str">
        <f t="shared" si="27"/>
        <v/>
      </c>
      <c r="W24" t="str">
        <f t="shared" si="28"/>
        <v/>
      </c>
      <c r="X24" t="str">
        <f t="shared" si="29"/>
        <v>9999</v>
      </c>
      <c r="Y24" t="str">
        <f t="shared" si="30"/>
        <v>Bolsover</v>
      </c>
      <c r="Z24">
        <f t="shared" si="31"/>
        <v>1.050006562541016</v>
      </c>
      <c r="AA24">
        <f t="shared" si="32"/>
        <v>40</v>
      </c>
      <c r="AE24" t="s">
        <v>67</v>
      </c>
      <c r="AF24" t="str">
        <f t="shared" si="0"/>
        <v>9999</v>
      </c>
      <c r="AG24">
        <f t="array" ref="AG24">INDEX($AF$1:$AF$326,MATCH(SMALL(COUNTIF($AF$1:$AF$326,"&lt;"&amp;$AF$1:$AF$326),ROW($AF24:$AG24)),COUNTIF($AF$1:$AF$326,"&lt;"&amp;$AF$1:$AF$326),0))</f>
        <v>24</v>
      </c>
      <c r="AH24" t="str">
        <f t="array" ref="AH24">INDEX($AE$1:$AE$326,SMALL(IF($AF$1:$AF$326=$AG24,ROW($AF$1:$AF$326)),COUNTIF($AG$1:$AG24,$AG24)),1)</f>
        <v>Mendip</v>
      </c>
      <c r="AI24">
        <f t="shared" si="1"/>
        <v>0.49303034377661242</v>
      </c>
      <c r="AM24" t="s">
        <v>252</v>
      </c>
      <c r="AN24" t="str">
        <f t="shared" si="2"/>
        <v>9999</v>
      </c>
      <c r="AO24" t="str">
        <f t="array" ref="AO24">INDEX($AN$1:$AN$71,MATCH(SMALL(COUNTIF($AN$1:$AN$71,"&lt;"&amp;$AN$1:$AN$71),ROW($AN24:$AO24)),COUNTIF($AN$1:$AN$71,"&lt;"&amp;$AN$1:$AN$71),0))</f>
        <v>9999</v>
      </c>
      <c r="AP24" t="str">
        <f t="array" ref="AP24">INDEX($AM$1:$AM$71,SMALL(IF($AN$1:$AN$71=$AO24,ROW($AN$1:$AN$71)),COUNTIF($AO$1:$AO24,$AO24)),1)</f>
        <v>Gateshead</v>
      </c>
      <c r="AQ24" t="str">
        <f t="shared" si="3"/>
        <v/>
      </c>
      <c r="AT24" t="s">
        <v>420</v>
      </c>
      <c r="AU24" t="str">
        <f t="shared" si="4"/>
        <v>9999</v>
      </c>
      <c r="AV24" t="str">
        <f t="array" ref="AV24">INDEX($AU$1:$AU$39,MATCH(SMALL(COUNTIF($AU$1:$AU$39,"&lt;"&amp;$AU$1:$AU$39),ROW($AU24:$AV24)),COUNTIF($AU$1:$AU$39,"&lt;"&amp;$AU$1:$AU$39),0))</f>
        <v>9999</v>
      </c>
      <c r="AW24" t="str">
        <f t="array" ref="AW24">INDEX($AT$1:$AT$39,SMALL(IF($AU$1:$AU$39=$AV24,ROW($AU$1:$AU$39)),COUNTIF($AV$1:$AV24,$AV24)),1)</f>
        <v>Newcastle-under-Lyme</v>
      </c>
      <c r="AX24" t="str">
        <f t="shared" si="5"/>
        <v/>
      </c>
      <c r="BA24" t="s">
        <v>268</v>
      </c>
      <c r="BB24" t="str">
        <f t="shared" si="6"/>
        <v>9999</v>
      </c>
      <c r="BC24" t="str">
        <f t="array" ref="BC24">INDEX($BB$1:$BB$58,MATCH(SMALL(COUNTIF($BB$1:$BB$58,"&lt;"&amp;$BB$1:$BB$58),ROW($BB24:$BC24)),COUNTIF($BB$1:$BB$58,"&lt;"&amp;$BB$1:$BB$58),0))</f>
        <v>9999</v>
      </c>
      <c r="BD24" t="str">
        <f t="array" ref="BD24">INDEX($BA$1:$BA$58,SMALL(IF($BB$1:$BB$58=$BC24,ROW($BB$1:$BB$58)),COUNTIF($BC$1:$BC24,$BC24)),1)</f>
        <v>Corby</v>
      </c>
      <c r="BE24" t="str">
        <f t="shared" si="7"/>
        <v/>
      </c>
      <c r="BH24" t="s">
        <v>390</v>
      </c>
      <c r="BI24">
        <f t="shared" si="8"/>
        <v>1</v>
      </c>
      <c r="BJ24">
        <f t="array" ref="BJ24">INDEX($BI$1:$BI$48,MATCH(SMALL(COUNTIF($BI$1:$BI$48,"&lt;"&amp;$BI$1:$BI$48),ROW($BI24:$BJ24)),COUNTIF($BI$1:$BI$48,"&lt;"&amp;$BI$1:$BI$48),0))</f>
        <v>24</v>
      </c>
      <c r="BK24" t="str">
        <f t="array" ref="BK24">INDEX($BH$1:$BH$48,SMALL(IF($BI$1:$BI$48=$BJ24,ROW($BI$1:$BI$48)),COUNTIF($BJ$1:$BJ24,$BJ24)),1)</f>
        <v>Test Valley</v>
      </c>
      <c r="BL24">
        <f t="shared" si="9"/>
        <v>0.79189103579347486</v>
      </c>
      <c r="BO24" t="s">
        <v>348</v>
      </c>
      <c r="BP24">
        <f t="shared" si="10"/>
        <v>9</v>
      </c>
      <c r="BQ24">
        <f t="array" ref="BQ24">INDEX($BP$1:$BP$55,MATCH(SMALL(COUNTIF($BP$1:$BP$55,"&lt;"&amp;$BP$1:$BP$55),ROW($BP24:$BQ24)),COUNTIF($BP$1:$BP$55,"&lt;"&amp;$BP$1:$BP$55),0))</f>
        <v>24</v>
      </c>
      <c r="BR24" t="str">
        <f t="array" ref="BR24">INDEX($BO$1:$BO$55,SMALL(IF($BP$1:$BP$55=$BQ24,ROW($BP$1:$BP$55)),COUNTIF($BQ$1:$BQ24,$BQ24)),1)</f>
        <v>West Oxfordshire</v>
      </c>
      <c r="BS24">
        <f t="shared" si="11"/>
        <v>0.59412411252710695</v>
      </c>
      <c r="BV24" t="s">
        <v>228</v>
      </c>
      <c r="BW24" t="str">
        <f t="shared" si="12"/>
        <v>9999</v>
      </c>
      <c r="BX24">
        <f t="array" ref="BX24">INDEX($BW$1:$BW$55,MATCH(SMALL(COUNTIF($BW$1:$BW$55,"&lt;"&amp;$BW$1:$BW$55),ROW($BW24:$BX24)),COUNTIF($BW$1:$BW$55,"&lt;"&amp;$BW$1:$BW$55),0))</f>
        <v>24</v>
      </c>
      <c r="BY24" t="str">
        <f t="array" ref="BY24">INDEX($BV$1:$BV$55,SMALL(IF($BW$1:$BW$55=$BX24,ROW($BW$1:$BW$55)),COUNTIF($BX$1:$BX24,$BX24)),1)</f>
        <v>Kettering</v>
      </c>
      <c r="BZ24">
        <f t="shared" si="13"/>
        <v>0.76712328767123283</v>
      </c>
    </row>
    <row r="25" spans="1:78" x14ac:dyDescent="0.25">
      <c r="A25" t="s">
        <v>67</v>
      </c>
      <c r="B25" t="s">
        <v>68</v>
      </c>
      <c r="C25" t="s">
        <v>13</v>
      </c>
      <c r="D25" t="s">
        <v>35</v>
      </c>
      <c r="E25">
        <v>10050</v>
      </c>
      <c r="F25">
        <v>3.7712201491977244E-2</v>
      </c>
      <c r="G25" t="str">
        <f>VLOOKUP($A25,'1213 rural'!$A$4:$C$329,2,FALSE)</f>
        <v/>
      </c>
      <c r="H25" t="str">
        <f>VLOOKUP($A25,'1213 rural'!$A$4:$C$329,3,FALSE)</f>
        <v/>
      </c>
      <c r="I25" t="str">
        <f t="shared" si="14"/>
        <v>9999</v>
      </c>
      <c r="J25" t="str">
        <f t="shared" si="15"/>
        <v>Bolton</v>
      </c>
      <c r="K25" t="str">
        <f t="shared" si="16"/>
        <v/>
      </c>
      <c r="L25" t="str">
        <f t="shared" si="17"/>
        <v>9999</v>
      </c>
      <c r="M25" t="str">
        <f t="shared" si="18"/>
        <v/>
      </c>
      <c r="N25" t="str">
        <f t="shared" si="19"/>
        <v/>
      </c>
      <c r="O25" t="str">
        <f t="shared" si="20"/>
        <v>9999</v>
      </c>
      <c r="P25" t="str">
        <f t="shared" si="21"/>
        <v/>
      </c>
      <c r="Q25" t="str">
        <f t="shared" si="22"/>
        <v/>
      </c>
      <c r="R25" t="str">
        <f t="shared" si="23"/>
        <v>9999</v>
      </c>
      <c r="S25" t="str">
        <f t="shared" si="24"/>
        <v/>
      </c>
      <c r="T25" t="str">
        <f t="shared" si="25"/>
        <v/>
      </c>
      <c r="U25" t="str">
        <f t="shared" si="26"/>
        <v>9999</v>
      </c>
      <c r="V25" t="str">
        <f t="shared" si="27"/>
        <v/>
      </c>
      <c r="W25" t="str">
        <f t="shared" si="28"/>
        <v/>
      </c>
      <c r="X25" t="str">
        <f t="shared" si="29"/>
        <v>9999</v>
      </c>
      <c r="Y25" t="str">
        <f t="shared" si="30"/>
        <v/>
      </c>
      <c r="Z25" t="str">
        <f t="shared" si="31"/>
        <v/>
      </c>
      <c r="AA25" t="str">
        <f t="shared" si="32"/>
        <v>9999</v>
      </c>
      <c r="AE25" t="s">
        <v>69</v>
      </c>
      <c r="AF25" t="str">
        <f t="shared" si="0"/>
        <v>9999</v>
      </c>
      <c r="AG25">
        <f t="array" ref="AG25">INDEX($AF$1:$AF$326,MATCH(SMALL(COUNTIF($AF$1:$AF$326,"&lt;"&amp;$AF$1:$AF$326),ROW($AF25:$AG25)),COUNTIF($AF$1:$AF$326,"&lt;"&amp;$AF$1:$AF$326),0))</f>
        <v>25</v>
      </c>
      <c r="AH25" t="str">
        <f t="array" ref="AH25">INDEX($AE$1:$AE$326,SMALL(IF($AF$1:$AF$326=$AG25,ROW($AF$1:$AF$326)),COUNTIF($AG$1:$AG25,$AG25)),1)</f>
        <v>Broadland</v>
      </c>
      <c r="AI25">
        <f t="shared" si="1"/>
        <v>0.49372963365261185</v>
      </c>
      <c r="AM25" t="s">
        <v>256</v>
      </c>
      <c r="AN25" t="str">
        <f t="shared" si="2"/>
        <v>9999</v>
      </c>
      <c r="AO25" t="str">
        <f t="array" ref="AO25">INDEX($AN$1:$AN$71,MATCH(SMALL(COUNTIF($AN$1:$AN$71,"&lt;"&amp;$AN$1:$AN$71),ROW($AN25:$AO25)),COUNTIF($AN$1:$AN$71,"&lt;"&amp;$AN$1:$AN$71),0))</f>
        <v>9999</v>
      </c>
      <c r="AP25" t="str">
        <f t="array" ref="AP25">INDEX($AM$1:$AM$71,SMALL(IF($AN$1:$AN$71=$AO25,ROW($AN$1:$AN$71)),COUNTIF($AO$1:$AO25,$AO25)),1)</f>
        <v>Gravesham</v>
      </c>
      <c r="AQ25" t="str">
        <f t="shared" si="3"/>
        <v/>
      </c>
      <c r="AT25" t="s">
        <v>422</v>
      </c>
      <c r="AU25" t="str">
        <f t="shared" si="4"/>
        <v>9999</v>
      </c>
      <c r="AV25" t="str">
        <f t="array" ref="AV25">INDEX($AU$1:$AU$39,MATCH(SMALL(COUNTIF($AU$1:$AU$39,"&lt;"&amp;$AU$1:$AU$39),ROW($AU25:$AV25)),COUNTIF($AU$1:$AU$39,"&lt;"&amp;$AU$1:$AU$39),0))</f>
        <v>9999</v>
      </c>
      <c r="AW25" t="str">
        <f t="array" ref="AW25">INDEX($AT$1:$AT$39,SMALL(IF($AU$1:$AU$39=$AV25,ROW($AU$1:$AU$39)),COUNTIF($AV$1:$AV25,$AV25)),1)</f>
        <v>Nottingham</v>
      </c>
      <c r="AX25" t="str">
        <f t="shared" si="5"/>
        <v/>
      </c>
      <c r="BA25" t="s">
        <v>290</v>
      </c>
      <c r="BB25">
        <f t="shared" si="6"/>
        <v>14</v>
      </c>
      <c r="BC25" t="str">
        <f t="array" ref="BC25">INDEX($BB$1:$BB$58,MATCH(SMALL(COUNTIF($BB$1:$BB$58,"&lt;"&amp;$BB$1:$BB$58),ROW($BB25:$BC25)),COUNTIF($BB$1:$BB$58,"&lt;"&amp;$BB$1:$BB$58),0))</f>
        <v>9999</v>
      </c>
      <c r="BD25" t="str">
        <f t="array" ref="BD25">INDEX($BA$1:$BA$58,SMALL(IF($BB$1:$BB$58=$BC25,ROW($BB$1:$BB$58)),COUNTIF($BC$1:$BC25,$BC25)),1)</f>
        <v>Crawley</v>
      </c>
      <c r="BE25" t="str">
        <f t="shared" si="7"/>
        <v/>
      </c>
      <c r="BH25" t="s">
        <v>394</v>
      </c>
      <c r="BI25">
        <f t="shared" si="8"/>
        <v>43</v>
      </c>
      <c r="BJ25">
        <f t="array" ref="BJ25">INDEX($BI$1:$BI$48,MATCH(SMALL(COUNTIF($BI$1:$BI$48,"&lt;"&amp;$BI$1:$BI$48),ROW($BI25:$BJ25)),COUNTIF($BI$1:$BI$48,"&lt;"&amp;$BI$1:$BI$48),0))</f>
        <v>25</v>
      </c>
      <c r="BK25" t="str">
        <f t="array" ref="BK25">INDEX($BH$1:$BH$48,SMALL(IF($BI$1:$BI$48=$BJ25,ROW($BI$1:$BI$48)),COUNTIF($BJ$1:$BJ25,$BJ25)),1)</f>
        <v>Durham</v>
      </c>
      <c r="BL25">
        <f t="shared" si="9"/>
        <v>0.80492301300859448</v>
      </c>
      <c r="BO25" t="s">
        <v>352</v>
      </c>
      <c r="BP25">
        <f t="shared" si="10"/>
        <v>27</v>
      </c>
      <c r="BQ25">
        <f t="array" ref="BQ25">INDEX($BP$1:$BP$55,MATCH(SMALL(COUNTIF($BP$1:$BP$55,"&lt;"&amp;$BP$1:$BP$55),ROW($BP25:$BQ25)),COUNTIF($BP$1:$BP$55,"&lt;"&amp;$BP$1:$BP$55),0))</f>
        <v>25</v>
      </c>
      <c r="BR25" t="str">
        <f t="array" ref="BR25">INDEX($BO$1:$BO$55,SMALL(IF($BP$1:$BP$55=$BQ25,ROW($BP$1:$BP$55)),COUNTIF($BQ$1:$BQ25,$BQ25)),1)</f>
        <v>Daventry</v>
      </c>
      <c r="BS25">
        <f t="shared" si="11"/>
        <v>0.59436969795212624</v>
      </c>
      <c r="BV25" t="s">
        <v>240</v>
      </c>
      <c r="BW25" t="str">
        <f t="shared" si="12"/>
        <v>9999</v>
      </c>
      <c r="BX25">
        <f t="array" ref="BX25">INDEX($BW$1:$BW$55,MATCH(SMALL(COUNTIF($BW$1:$BW$55,"&lt;"&amp;$BW$1:$BW$55),ROW($BW25:$BX25)),COUNTIF($BW$1:$BW$55,"&lt;"&amp;$BW$1:$BW$55),0))</f>
        <v>25</v>
      </c>
      <c r="BY25" t="str">
        <f t="array" ref="BY25">INDEX($BV$1:$BV$55,SMALL(IF($BW$1:$BW$55=$BX25,ROW($BW$1:$BW$55)),COUNTIF($BX$1:$BX25,$BX25)),1)</f>
        <v>Epping Forest</v>
      </c>
      <c r="BZ25">
        <f t="shared" si="13"/>
        <v>0.77378243058716434</v>
      </c>
    </row>
    <row r="26" spans="1:78" x14ac:dyDescent="0.25">
      <c r="A26" t="s">
        <v>69</v>
      </c>
      <c r="B26" t="s">
        <v>70</v>
      </c>
      <c r="C26" t="s">
        <v>17</v>
      </c>
      <c r="D26" t="s">
        <v>18</v>
      </c>
      <c r="E26">
        <v>21941</v>
      </c>
      <c r="F26">
        <v>0.37161681514853834</v>
      </c>
      <c r="G26" t="str">
        <f>VLOOKUP($A26,'1213 rural'!$A$4:$C$329,2,FALSE)</f>
        <v/>
      </c>
      <c r="H26" t="str">
        <f>VLOOKUP($A26,'1213 rural'!$A$4:$C$329,3,FALSE)</f>
        <v/>
      </c>
      <c r="I26" t="str">
        <f t="shared" si="14"/>
        <v>9999</v>
      </c>
      <c r="J26" t="str">
        <f t="shared" si="15"/>
        <v/>
      </c>
      <c r="K26" t="str">
        <f t="shared" si="16"/>
        <v/>
      </c>
      <c r="L26" t="str">
        <f t="shared" si="17"/>
        <v>9999</v>
      </c>
      <c r="M26" t="str">
        <f t="shared" si="18"/>
        <v/>
      </c>
      <c r="N26" t="str">
        <f t="shared" si="19"/>
        <v/>
      </c>
      <c r="O26" t="str">
        <f t="shared" si="20"/>
        <v>9999</v>
      </c>
      <c r="P26" t="str">
        <f t="shared" si="21"/>
        <v/>
      </c>
      <c r="Q26" t="str">
        <f t="shared" si="22"/>
        <v/>
      </c>
      <c r="R26" t="str">
        <f t="shared" si="23"/>
        <v>9999</v>
      </c>
      <c r="S26" t="str">
        <f t="shared" si="24"/>
        <v/>
      </c>
      <c r="T26" t="str">
        <f t="shared" si="25"/>
        <v/>
      </c>
      <c r="U26" t="str">
        <f t="shared" si="26"/>
        <v>9999</v>
      </c>
      <c r="V26" t="str">
        <f t="shared" si="27"/>
        <v/>
      </c>
      <c r="W26" t="str">
        <f t="shared" si="28"/>
        <v/>
      </c>
      <c r="X26" t="str">
        <f t="shared" si="29"/>
        <v>9999</v>
      </c>
      <c r="Y26" t="str">
        <f t="shared" si="30"/>
        <v>Boston</v>
      </c>
      <c r="Z26" t="str">
        <f t="shared" si="31"/>
        <v/>
      </c>
      <c r="AA26" t="str">
        <f t="shared" si="32"/>
        <v>9999</v>
      </c>
      <c r="AE26" t="s">
        <v>71</v>
      </c>
      <c r="AF26" t="str">
        <f t="shared" si="0"/>
        <v>9999</v>
      </c>
      <c r="AG26">
        <f t="array" ref="AG26">INDEX($AF$1:$AF$326,MATCH(SMALL(COUNTIF($AF$1:$AF$326,"&lt;"&amp;$AF$1:$AF$326),ROW($AF26:$AG26)),COUNTIF($AF$1:$AF$326,"&lt;"&amp;$AF$1:$AF$326),0))</f>
        <v>26</v>
      </c>
      <c r="AH26" t="str">
        <f t="array" ref="AH26">INDEX($AE$1:$AE$326,SMALL(IF($AF$1:$AF$326=$AG26,ROW($AF$1:$AF$326)),COUNTIF($AG$1:$AG26,$AG26)),1)</f>
        <v>Wycombe</v>
      </c>
      <c r="AI26">
        <f t="shared" si="1"/>
        <v>0.49748993713536255</v>
      </c>
      <c r="AM26" t="s">
        <v>262</v>
      </c>
      <c r="AN26" t="str">
        <f t="shared" si="2"/>
        <v>9999</v>
      </c>
      <c r="AO26" t="str">
        <f t="array" ref="AO26">INDEX($AN$1:$AN$71,MATCH(SMALL(COUNTIF($AN$1:$AN$71,"&lt;"&amp;$AN$1:$AN$71),ROW($AN26:$AO26)),COUNTIF($AN$1:$AN$71,"&lt;"&amp;$AN$1:$AN$71),0))</f>
        <v>9999</v>
      </c>
      <c r="AP26" t="str">
        <f t="array" ref="AP26">INDEX($AM$1:$AM$71,SMALL(IF($AN$1:$AN$71=$AO26,ROW($AN$1:$AN$71)),COUNTIF($AO$1:$AO26,$AO26)),1)</f>
        <v>Greenwich</v>
      </c>
      <c r="AQ26" t="str">
        <f t="shared" si="3"/>
        <v/>
      </c>
      <c r="AT26" t="s">
        <v>424</v>
      </c>
      <c r="AU26" t="str">
        <f t="shared" si="4"/>
        <v>9999</v>
      </c>
      <c r="AV26" t="str">
        <f t="array" ref="AV26">INDEX($AU$1:$AU$39,MATCH(SMALL(COUNTIF($AU$1:$AU$39,"&lt;"&amp;$AU$1:$AU$39),ROW($AU26:$AV26)),COUNTIF($AU$1:$AU$39,"&lt;"&amp;$AU$1:$AU$39),0))</f>
        <v>9999</v>
      </c>
      <c r="AW26" t="str">
        <f t="array" ref="AW26">INDEX($AT$1:$AT$39,SMALL(IF($AU$1:$AU$39=$AV26,ROW($AU$1:$AU$39)),COUNTIF($AV$1:$AV26,$AV26)),1)</f>
        <v>Oadby and Wigston</v>
      </c>
      <c r="AX26" t="str">
        <f t="shared" si="5"/>
        <v/>
      </c>
      <c r="BA26" t="s">
        <v>292</v>
      </c>
      <c r="BB26" t="str">
        <f t="shared" si="6"/>
        <v>9999</v>
      </c>
      <c r="BC26" t="str">
        <f t="array" ref="BC26">INDEX($BB$1:$BB$58,MATCH(SMALL(COUNTIF($BB$1:$BB$58,"&lt;"&amp;$BB$1:$BB$58),ROW($BB26:$BC26)),COUNTIF($BB$1:$BB$58,"&lt;"&amp;$BB$1:$BB$58),0))</f>
        <v>9999</v>
      </c>
      <c r="BD26" t="str">
        <f t="array" ref="BD26">INDEX($BA$1:$BA$58,SMALL(IF($BB$1:$BB$58=$BC26,ROW($BB$1:$BB$58)),COUNTIF($BC$1:$BC26,$BC26)),1)</f>
        <v>Darlington</v>
      </c>
      <c r="BE26" t="str">
        <f t="shared" si="7"/>
        <v/>
      </c>
      <c r="BH26" t="s">
        <v>396</v>
      </c>
      <c r="BI26">
        <f t="shared" si="8"/>
        <v>33</v>
      </c>
      <c r="BJ26">
        <f t="array" ref="BJ26">INDEX($BI$1:$BI$48,MATCH(SMALL(COUNTIF($BI$1:$BI$48,"&lt;"&amp;$BI$1:$BI$48),ROW($BI26:$BJ26)),COUNTIF($BI$1:$BI$48,"&lt;"&amp;$BI$1:$BI$48),0))</f>
        <v>26</v>
      </c>
      <c r="BK26" t="str">
        <f t="array" ref="BK26">INDEX($BH$1:$BH$48,SMALL(IF($BI$1:$BI$48=$BJ26,ROW($BI$1:$BI$48)),COUNTIF($BJ$1:$BJ26,$BJ26)),1)</f>
        <v>Aylesbury Vale</v>
      </c>
      <c r="BL26">
        <f t="shared" si="9"/>
        <v>0.81460864842848413</v>
      </c>
      <c r="BO26" t="s">
        <v>354</v>
      </c>
      <c r="BP26">
        <f t="shared" si="10"/>
        <v>36</v>
      </c>
      <c r="BQ26">
        <f t="array" ref="BQ26">INDEX($BP$1:$BP$55,MATCH(SMALL(COUNTIF($BP$1:$BP$55,"&lt;"&amp;$BP$1:$BP$55),ROW($BP26:$BQ26)),COUNTIF($BP$1:$BP$55,"&lt;"&amp;$BP$1:$BP$55),0))</f>
        <v>26</v>
      </c>
      <c r="BR26" t="str">
        <f t="array" ref="BR26">INDEX($BO$1:$BO$55,SMALL(IF($BP$1:$BP$55=$BQ26,ROW($BP$1:$BP$55)),COUNTIF($BQ$1:$BQ26,$BQ26)),1)</f>
        <v>North Dorset</v>
      </c>
      <c r="BS26">
        <f t="shared" si="11"/>
        <v>0.60282120323112165</v>
      </c>
      <c r="BV26" t="s">
        <v>244</v>
      </c>
      <c r="BW26">
        <f t="shared" si="12"/>
        <v>30</v>
      </c>
      <c r="BX26">
        <f t="array" ref="BX26">INDEX($BW$1:$BW$55,MATCH(SMALL(COUNTIF($BW$1:$BW$55,"&lt;"&amp;$BW$1:$BW$55),ROW($BW26:$BX26)),COUNTIF($BW$1:$BW$55,"&lt;"&amp;$BW$1:$BW$55),0))</f>
        <v>26</v>
      </c>
      <c r="BY26" t="str">
        <f t="array" ref="BY26">INDEX($BV$1:$BV$55,SMALL(IF($BW$1:$BW$55=$BX26,ROW($BW$1:$BW$55)),COUNTIF($BX$1:$BX26,$BX26)),1)</f>
        <v>Maidstone</v>
      </c>
      <c r="BZ26">
        <f t="shared" si="13"/>
        <v>0.78434991233736273</v>
      </c>
    </row>
    <row r="27" spans="1:78" x14ac:dyDescent="0.25">
      <c r="A27" t="s">
        <v>71</v>
      </c>
      <c r="B27" t="s">
        <v>72</v>
      </c>
      <c r="C27" t="s">
        <v>51</v>
      </c>
      <c r="D27" t="s">
        <v>10</v>
      </c>
      <c r="E27">
        <v>0</v>
      </c>
      <c r="F27">
        <v>0</v>
      </c>
      <c r="G27" t="str">
        <f>VLOOKUP($A27,'1213 rural'!$A$4:$C$329,2,FALSE)</f>
        <v/>
      </c>
      <c r="H27" t="str">
        <f>VLOOKUP($A27,'1213 rural'!$A$4:$C$329,3,FALSE)</f>
        <v/>
      </c>
      <c r="I27" t="str">
        <f t="shared" si="14"/>
        <v>9999</v>
      </c>
      <c r="J27" t="str">
        <f t="shared" si="15"/>
        <v/>
      </c>
      <c r="K27" t="str">
        <f t="shared" si="16"/>
        <v/>
      </c>
      <c r="L27" t="str">
        <f t="shared" si="17"/>
        <v>9999</v>
      </c>
      <c r="M27" t="str">
        <f t="shared" si="18"/>
        <v>Bournemouth</v>
      </c>
      <c r="N27" t="str">
        <f t="shared" si="19"/>
        <v/>
      </c>
      <c r="O27" t="str">
        <f t="shared" si="20"/>
        <v>9999</v>
      </c>
      <c r="P27" t="str">
        <f t="shared" si="21"/>
        <v/>
      </c>
      <c r="Q27" t="str">
        <f t="shared" si="22"/>
        <v/>
      </c>
      <c r="R27" t="str">
        <f t="shared" si="23"/>
        <v>9999</v>
      </c>
      <c r="S27" t="str">
        <f t="shared" si="24"/>
        <v/>
      </c>
      <c r="T27" t="str">
        <f t="shared" si="25"/>
        <v/>
      </c>
      <c r="U27" t="str">
        <f t="shared" si="26"/>
        <v>9999</v>
      </c>
      <c r="V27" t="str">
        <f t="shared" si="27"/>
        <v/>
      </c>
      <c r="W27" t="str">
        <f t="shared" si="28"/>
        <v/>
      </c>
      <c r="X27" t="str">
        <f t="shared" si="29"/>
        <v>9999</v>
      </c>
      <c r="Y27" t="str">
        <f t="shared" si="30"/>
        <v/>
      </c>
      <c r="Z27" t="str">
        <f t="shared" si="31"/>
        <v/>
      </c>
      <c r="AA27" t="str">
        <f t="shared" si="32"/>
        <v>9999</v>
      </c>
      <c r="AE27" t="s">
        <v>73</v>
      </c>
      <c r="AF27" t="str">
        <f t="shared" si="0"/>
        <v>9999</v>
      </c>
      <c r="AG27">
        <f t="array" ref="AG27">INDEX($AF$1:$AF$326,MATCH(SMALL(COUNTIF($AF$1:$AF$326,"&lt;"&amp;$AF$1:$AF$326),ROW($AF27:$AG27)),COUNTIF($AF$1:$AF$326,"&lt;"&amp;$AF$1:$AF$326),0))</f>
        <v>27</v>
      </c>
      <c r="AH27" t="str">
        <f t="array" ref="AH27">INDEX($AE$1:$AE$326,SMALL(IF($AF$1:$AF$326=$AG27,ROW($AF$1:$AF$326)),COUNTIF($AG$1:$AG27,$AG27)),1)</f>
        <v>South Hams</v>
      </c>
      <c r="AI27">
        <f t="shared" si="1"/>
        <v>0.50016076596048731</v>
      </c>
      <c r="AM27" t="s">
        <v>272</v>
      </c>
      <c r="AN27" t="str">
        <f t="shared" si="2"/>
        <v>9999</v>
      </c>
      <c r="AO27" t="str">
        <f t="array" ref="AO27">INDEX($AN$1:$AN$71,MATCH(SMALL(COUNTIF($AN$1:$AN$71,"&lt;"&amp;$AN$1:$AN$71),ROW($AN27:$AO27)),COUNTIF($AN$1:$AN$71,"&lt;"&amp;$AN$1:$AN$71),0))</f>
        <v>9999</v>
      </c>
      <c r="AP27" t="str">
        <f t="array" ref="AP27">INDEX($AM$1:$AM$71,SMALL(IF($AN$1:$AN$71=$AO27,ROW($AN$1:$AN$71)),COUNTIF($AO$1:$AO27,$AO27)),1)</f>
        <v>Hackney</v>
      </c>
      <c r="AQ27" t="str">
        <f t="shared" si="3"/>
        <v/>
      </c>
      <c r="AT27" t="s">
        <v>428</v>
      </c>
      <c r="AU27" t="str">
        <f t="shared" si="4"/>
        <v>9999</v>
      </c>
      <c r="AV27" t="str">
        <f t="array" ref="AV27">INDEX($AU$1:$AU$39,MATCH(SMALL(COUNTIF($AU$1:$AU$39,"&lt;"&amp;$AU$1:$AU$39),ROW($AU27:$AV27)),COUNTIF($AU$1:$AU$39,"&lt;"&amp;$AU$1:$AU$39),0))</f>
        <v>9999</v>
      </c>
      <c r="AW27" t="str">
        <f t="array" ref="AW27">INDEX($AT$1:$AT$39,SMALL(IF($AU$1:$AU$39=$AV27,ROW($AU$1:$AU$39)),COUNTIF($AV$1:$AV27,$AV27)),1)</f>
        <v>Poole</v>
      </c>
      <c r="AX27" t="str">
        <f t="shared" si="5"/>
        <v/>
      </c>
      <c r="BA27" t="s">
        <v>328</v>
      </c>
      <c r="BB27" t="str">
        <f t="shared" si="6"/>
        <v>9999</v>
      </c>
      <c r="BC27" t="str">
        <f t="array" ref="BC27">INDEX($BB$1:$BB$58,MATCH(SMALL(COUNTIF($BB$1:$BB$58,"&lt;"&amp;$BB$1:$BB$58),ROW($BB27:$BC27)),COUNTIF($BB$1:$BB$58,"&lt;"&amp;$BB$1:$BB$58),0))</f>
        <v>9999</v>
      </c>
      <c r="BD27" t="str">
        <f t="array" ref="BD27">INDEX($BA$1:$BA$58,SMALL(IF($BB$1:$BB$58=$BC27,ROW($BB$1:$BB$58)),COUNTIF($BC$1:$BC27,$BC27)),1)</f>
        <v>Derby</v>
      </c>
      <c r="BE27" t="str">
        <f t="shared" si="7"/>
        <v/>
      </c>
      <c r="BH27" t="s">
        <v>400</v>
      </c>
      <c r="BI27">
        <f t="shared" si="8"/>
        <v>16</v>
      </c>
      <c r="BJ27">
        <f t="array" ref="BJ27">INDEX($BI$1:$BI$48,MATCH(SMALL(COUNTIF($BI$1:$BI$48,"&lt;"&amp;$BI$1:$BI$48),ROW($BI27:$BJ27)),COUNTIF($BI$1:$BI$48,"&lt;"&amp;$BI$1:$BI$48),0))</f>
        <v>27</v>
      </c>
      <c r="BK27" t="str">
        <f t="array" ref="BK27">INDEX($BH$1:$BH$48,SMALL(IF($BI$1:$BI$48=$BJ27,ROW($BI$1:$BI$48)),COUNTIF($BJ$1:$BJ27,$BJ27)),1)</f>
        <v>Tewkesbury</v>
      </c>
      <c r="BL27">
        <f t="shared" si="9"/>
        <v>0.81747051267079296</v>
      </c>
      <c r="BO27" t="s">
        <v>356</v>
      </c>
      <c r="BP27">
        <f t="shared" si="10"/>
        <v>6</v>
      </c>
      <c r="BQ27">
        <f t="array" ref="BQ27">INDEX($BP$1:$BP$55,MATCH(SMALL(COUNTIF($BP$1:$BP$55,"&lt;"&amp;$BP$1:$BP$55),ROW($BP27:$BQ27)),COUNTIF($BP$1:$BP$55,"&lt;"&amp;$BP$1:$BP$55),0))</f>
        <v>27</v>
      </c>
      <c r="BR27" t="str">
        <f t="array" ref="BR27">INDEX($BO$1:$BO$55,SMALL(IF($BP$1:$BP$55=$BQ27,ROW($BP$1:$BP$55)),COUNTIF($BQ$1:$BQ27,$BQ27)),1)</f>
        <v>Mid Devon</v>
      </c>
      <c r="BS27">
        <f t="shared" si="11"/>
        <v>0.61535019019914972</v>
      </c>
      <c r="BV27" t="s">
        <v>260</v>
      </c>
      <c r="BW27">
        <f t="shared" si="12"/>
        <v>43</v>
      </c>
      <c r="BX27">
        <f t="array" ref="BX27">INDEX($BW$1:$BW$55,MATCH(SMALL(COUNTIF($BW$1:$BW$55,"&lt;"&amp;$BW$1:$BW$55),ROW($BW27:$BX27)),COUNTIF($BW$1:$BW$55,"&lt;"&amp;$BW$1:$BW$55),0))</f>
        <v>27</v>
      </c>
      <c r="BY27" t="str">
        <f t="array" ref="BY27">INDEX($BV$1:$BV$55,SMALL(IF($BW$1:$BW$55=$BX27,ROW($BW$1:$BW$55)),COUNTIF($BX$1:$BX27,$BX27)),1)</f>
        <v>Basingstoke and Deane</v>
      </c>
      <c r="BZ27">
        <f t="shared" si="13"/>
        <v>0.78860466262506779</v>
      </c>
    </row>
    <row r="28" spans="1:78" x14ac:dyDescent="0.25">
      <c r="A28" t="s">
        <v>73</v>
      </c>
      <c r="B28" t="s">
        <v>74</v>
      </c>
      <c r="C28" t="s">
        <v>9</v>
      </c>
      <c r="D28" t="s">
        <v>10</v>
      </c>
      <c r="E28">
        <v>8483</v>
      </c>
      <c r="F28">
        <v>7.2791707425904004E-2</v>
      </c>
      <c r="G28" t="str">
        <f>VLOOKUP($A28,'1213 rural'!$A$4:$C$329,2,FALSE)</f>
        <v/>
      </c>
      <c r="H28" t="str">
        <f>VLOOKUP($A28,'1213 rural'!$A$4:$C$329,3,FALSE)</f>
        <v/>
      </c>
      <c r="I28" t="str">
        <f t="shared" si="14"/>
        <v>9999</v>
      </c>
      <c r="J28" t="str">
        <f t="shared" si="15"/>
        <v/>
      </c>
      <c r="K28" t="str">
        <f t="shared" si="16"/>
        <v/>
      </c>
      <c r="L28" t="str">
        <f t="shared" si="17"/>
        <v>9999</v>
      </c>
      <c r="M28" t="str">
        <f t="shared" si="18"/>
        <v>Bracknell Forest</v>
      </c>
      <c r="N28" t="str">
        <f t="shared" si="19"/>
        <v/>
      </c>
      <c r="O28" t="str">
        <f t="shared" si="20"/>
        <v>9999</v>
      </c>
      <c r="P28" t="str">
        <f t="shared" si="21"/>
        <v/>
      </c>
      <c r="Q28" t="str">
        <f t="shared" si="22"/>
        <v/>
      </c>
      <c r="R28" t="str">
        <f t="shared" si="23"/>
        <v>9999</v>
      </c>
      <c r="S28" t="str">
        <f t="shared" si="24"/>
        <v/>
      </c>
      <c r="T28" t="str">
        <f t="shared" si="25"/>
        <v/>
      </c>
      <c r="U28" t="str">
        <f t="shared" si="26"/>
        <v>9999</v>
      </c>
      <c r="V28" t="str">
        <f t="shared" si="27"/>
        <v/>
      </c>
      <c r="W28" t="str">
        <f t="shared" si="28"/>
        <v/>
      </c>
      <c r="X28" t="str">
        <f t="shared" si="29"/>
        <v>9999</v>
      </c>
      <c r="Y28" t="str">
        <f t="shared" si="30"/>
        <v/>
      </c>
      <c r="Z28" t="str">
        <f t="shared" si="31"/>
        <v/>
      </c>
      <c r="AA28" t="str">
        <f t="shared" si="32"/>
        <v>9999</v>
      </c>
      <c r="AE28" t="s">
        <v>75</v>
      </c>
      <c r="AF28">
        <f t="shared" si="0"/>
        <v>147</v>
      </c>
      <c r="AG28">
        <f t="array" ref="AG28">INDEX($AF$1:$AF$326,MATCH(SMALL(COUNTIF($AF$1:$AF$326,"&lt;"&amp;$AF$1:$AF$326),ROW($AF28:$AG28)),COUNTIF($AF$1:$AF$326,"&lt;"&amp;$AF$1:$AF$326),0))</f>
        <v>28</v>
      </c>
      <c r="AH28" t="str">
        <f t="array" ref="AH28">INDEX($AE$1:$AE$326,SMALL(IF($AF$1:$AF$326=$AG28,ROW($AF$1:$AF$326)),COUNTIF($AG$1:$AG28,$AG28)),1)</f>
        <v>West Dorset</v>
      </c>
      <c r="AI28">
        <f t="shared" si="1"/>
        <v>0.50212260921166751</v>
      </c>
      <c r="AM28" t="s">
        <v>280</v>
      </c>
      <c r="AN28" t="str">
        <f t="shared" si="2"/>
        <v>9999</v>
      </c>
      <c r="AO28" t="str">
        <f t="array" ref="AO28">INDEX($AN$1:$AN$71,MATCH(SMALL(COUNTIF($AN$1:$AN$71,"&lt;"&amp;$AN$1:$AN$71),ROW($AN28:$AO28)),COUNTIF($AN$1:$AN$71,"&lt;"&amp;$AN$1:$AN$71),0))</f>
        <v>9999</v>
      </c>
      <c r="AP28" t="str">
        <f t="array" ref="AP28">INDEX($AM$1:$AM$71,SMALL(IF($AN$1:$AN$71=$AO28,ROW($AN$1:$AN$71)),COUNTIF($AO$1:$AO28,$AO28)),1)</f>
        <v>Hammersmith and Fulham</v>
      </c>
      <c r="AQ28" t="str">
        <f t="shared" si="3"/>
        <v/>
      </c>
      <c r="AT28" t="s">
        <v>446</v>
      </c>
      <c r="AU28" t="str">
        <f t="shared" si="4"/>
        <v>9999</v>
      </c>
      <c r="AV28" t="str">
        <f t="array" ref="AV28">INDEX($AU$1:$AU$39,MATCH(SMALL(COUNTIF($AU$1:$AU$39,"&lt;"&amp;$AU$1:$AU$39),ROW($AU28:$AV28)),COUNTIF($AU$1:$AU$39,"&lt;"&amp;$AU$1:$AU$39),0))</f>
        <v>9999</v>
      </c>
      <c r="AW28" t="str">
        <f t="array" ref="AW28">INDEX($AT$1:$AT$39,SMALL(IF($AU$1:$AU$39=$AV28,ROW($AU$1:$AU$39)),COUNTIF($AV$1:$AV28,$AV28)),1)</f>
        <v>Portsmouth</v>
      </c>
      <c r="AX28" t="str">
        <f t="shared" si="5"/>
        <v/>
      </c>
      <c r="BA28" t="s">
        <v>332</v>
      </c>
      <c r="BB28" t="str">
        <f t="shared" si="6"/>
        <v>9999</v>
      </c>
      <c r="BC28" t="str">
        <f t="array" ref="BC28">INDEX($BB$1:$BB$58,MATCH(SMALL(COUNTIF($BB$1:$BB$58,"&lt;"&amp;$BB$1:$BB$58),ROW($BB28:$BC28)),COUNTIF($BB$1:$BB$58,"&lt;"&amp;$BB$1:$BB$58),0))</f>
        <v>9999</v>
      </c>
      <c r="BD28" t="str">
        <f t="array" ref="BD28">INDEX($BA$1:$BA$58,SMALL(IF($BB$1:$BB$58=$BC28,ROW($BB$1:$BB$58)),COUNTIF($BC$1:$BC28,$BC28)),1)</f>
        <v>Eastbourne</v>
      </c>
      <c r="BE28" t="str">
        <f t="shared" si="7"/>
        <v/>
      </c>
      <c r="BH28" t="s">
        <v>450</v>
      </c>
      <c r="BI28">
        <f t="shared" si="8"/>
        <v>11</v>
      </c>
      <c r="BJ28">
        <f t="array" ref="BJ28">INDEX($BI$1:$BI$48,MATCH(SMALL(COUNTIF($BI$1:$BI$48,"&lt;"&amp;$BI$1:$BI$48),ROW($BI28:$BJ28)),COUNTIF($BI$1:$BI$48,"&lt;"&amp;$BI$1:$BI$48),0))</f>
        <v>28</v>
      </c>
      <c r="BK28" t="str">
        <f t="array" ref="BK28">INDEX($BH$1:$BH$48,SMALL(IF($BI$1:$BI$48=$BJ28,ROW($BI$1:$BI$48)),COUNTIF($BJ$1:$BJ28,$BJ28)),1)</f>
        <v>Cheshire East</v>
      </c>
      <c r="BL28">
        <f t="shared" si="9"/>
        <v>0.83766975504505647</v>
      </c>
      <c r="BO28" t="s">
        <v>376</v>
      </c>
      <c r="BP28">
        <f t="shared" si="10"/>
        <v>26</v>
      </c>
      <c r="BQ28">
        <f t="array" ref="BQ28">INDEX($BP$1:$BP$55,MATCH(SMALL(COUNTIF($BP$1:$BP$55,"&lt;"&amp;$BP$1:$BP$55),ROW($BP28:$BQ28)),COUNTIF($BP$1:$BP$55,"&lt;"&amp;$BP$1:$BP$55),0))</f>
        <v>28</v>
      </c>
      <c r="BR28" t="str">
        <f t="array" ref="BR28">INDEX($BO$1:$BO$55,SMALL(IF($BP$1:$BP$55=$BQ28,ROW($BP$1:$BP$55)),COUNTIF($BQ$1:$BQ28,$BQ28)),1)</f>
        <v>Cornwall</v>
      </c>
      <c r="BS28">
        <f t="shared" si="11"/>
        <v>0.62355370183047654</v>
      </c>
      <c r="BV28" t="s">
        <v>264</v>
      </c>
      <c r="BW28">
        <f t="shared" si="12"/>
        <v>19</v>
      </c>
      <c r="BX28">
        <f t="array" ref="BX28">INDEX($BW$1:$BW$55,MATCH(SMALL(COUNTIF($BW$1:$BW$55,"&lt;"&amp;$BW$1:$BW$55),ROW($BW28:$BX28)),COUNTIF($BW$1:$BW$55,"&lt;"&amp;$BW$1:$BW$55),0))</f>
        <v>28</v>
      </c>
      <c r="BY28" t="str">
        <f t="array" ref="BY28">INDEX($BV$1:$BV$55,SMALL(IF($BW$1:$BW$55=$BX28,ROW($BW$1:$BW$55)),COUNTIF($BX$1:$BX28,$BX28)),1)</f>
        <v>Wellingborough</v>
      </c>
      <c r="BZ28">
        <f t="shared" si="13"/>
        <v>0.80184424175603897</v>
      </c>
    </row>
    <row r="29" spans="1:78" x14ac:dyDescent="0.25">
      <c r="A29" t="s">
        <v>75</v>
      </c>
      <c r="B29" t="s">
        <v>76</v>
      </c>
      <c r="C29" t="s">
        <v>40</v>
      </c>
      <c r="D29" t="s">
        <v>35</v>
      </c>
      <c r="E29">
        <v>42184</v>
      </c>
      <c r="F29">
        <v>8.2291296833119393E-2</v>
      </c>
      <c r="G29">
        <f>VLOOKUP($A29,'1213 rural'!$A$4:$C$329,2,FALSE)</f>
        <v>1.162234224379572</v>
      </c>
      <c r="H29">
        <f>VLOOKUP($A29,'1213 rural'!$A$4:$C$329,3,FALSE)</f>
        <v>17</v>
      </c>
      <c r="I29">
        <f t="shared" si="14"/>
        <v>147</v>
      </c>
      <c r="J29" t="str">
        <f t="shared" si="15"/>
        <v>Bradford</v>
      </c>
      <c r="K29">
        <f t="shared" si="16"/>
        <v>1.162234224379572</v>
      </c>
      <c r="L29">
        <f t="shared" si="17"/>
        <v>4</v>
      </c>
      <c r="M29" t="str">
        <f t="shared" si="18"/>
        <v/>
      </c>
      <c r="N29" t="str">
        <f t="shared" si="19"/>
        <v/>
      </c>
      <c r="O29" t="str">
        <f t="shared" si="20"/>
        <v>9999</v>
      </c>
      <c r="P29" t="str">
        <f t="shared" si="21"/>
        <v/>
      </c>
      <c r="Q29" t="str">
        <f t="shared" si="22"/>
        <v/>
      </c>
      <c r="R29" t="str">
        <f t="shared" si="23"/>
        <v>9999</v>
      </c>
      <c r="S29" t="str">
        <f t="shared" si="24"/>
        <v/>
      </c>
      <c r="T29" t="str">
        <f t="shared" si="25"/>
        <v/>
      </c>
      <c r="U29" t="str">
        <f t="shared" si="26"/>
        <v>9999</v>
      </c>
      <c r="V29" t="str">
        <f t="shared" si="27"/>
        <v/>
      </c>
      <c r="W29" t="str">
        <f t="shared" si="28"/>
        <v/>
      </c>
      <c r="X29" t="str">
        <f t="shared" si="29"/>
        <v>9999</v>
      </c>
      <c r="Y29" t="str">
        <f t="shared" si="30"/>
        <v/>
      </c>
      <c r="Z29" t="str">
        <f t="shared" si="31"/>
        <v/>
      </c>
      <c r="AA29" t="str">
        <f t="shared" si="32"/>
        <v>9999</v>
      </c>
      <c r="AE29" t="s">
        <v>77</v>
      </c>
      <c r="AF29">
        <f t="shared" si="0"/>
        <v>131</v>
      </c>
      <c r="AG29">
        <f t="array" ref="AG29">INDEX($AF$1:$AF$326,MATCH(SMALL(COUNTIF($AF$1:$AF$326,"&lt;"&amp;$AF$1:$AF$326),ROW($AF29:$AG29)),COUNTIF($AF$1:$AF$326,"&lt;"&amp;$AF$1:$AF$326),0))</f>
        <v>29</v>
      </c>
      <c r="AH29" t="str">
        <f t="array" ref="AH29">INDEX($AE$1:$AE$326,SMALL(IF($AF$1:$AF$326=$AG29,ROW($AF$1:$AF$326)),COUNTIF($AG$1:$AG29,$AG29)),1)</f>
        <v>Solihull</v>
      </c>
      <c r="AI29">
        <f t="shared" si="1"/>
        <v>0.50783977655049828</v>
      </c>
      <c r="AM29" t="s">
        <v>286</v>
      </c>
      <c r="AN29" t="str">
        <f t="shared" si="2"/>
        <v>9999</v>
      </c>
      <c r="AO29" t="str">
        <f t="array" ref="AO29">INDEX($AN$1:$AN$71,MATCH(SMALL(COUNTIF($AN$1:$AN$71,"&lt;"&amp;$AN$1:$AN$71),ROW($AN29:$AO29)),COUNTIF($AN$1:$AN$71,"&lt;"&amp;$AN$1:$AN$71),0))</f>
        <v>9999</v>
      </c>
      <c r="AP29" t="str">
        <f t="array" ref="AP29">INDEX($AM$1:$AM$71,SMALL(IF($AN$1:$AN$71=$AO29,ROW($AN$1:$AN$71)),COUNTIF($AO$1:$AO29,$AO29)),1)</f>
        <v>Haringey</v>
      </c>
      <c r="AQ29" t="str">
        <f t="shared" si="3"/>
        <v/>
      </c>
      <c r="AT29" t="s">
        <v>452</v>
      </c>
      <c r="AU29">
        <f t="shared" si="4"/>
        <v>2</v>
      </c>
      <c r="AV29" t="str">
        <f t="array" ref="AV29">INDEX($AU$1:$AU$39,MATCH(SMALL(COUNTIF($AU$1:$AU$39,"&lt;"&amp;$AU$1:$AU$39),ROW($AU29:$AV29)),COUNTIF($AU$1:$AU$39,"&lt;"&amp;$AU$1:$AU$39),0))</f>
        <v>9999</v>
      </c>
      <c r="AW29" t="str">
        <f t="array" ref="AW29">INDEX($AT$1:$AT$39,SMALL(IF($AU$1:$AU$39=$AV29,ROW($AU$1:$AU$39)),COUNTIF($AV$1:$AV29,$AV29)),1)</f>
        <v>Preston</v>
      </c>
      <c r="AX29" t="str">
        <f t="shared" si="5"/>
        <v/>
      </c>
      <c r="BA29" t="s">
        <v>342</v>
      </c>
      <c r="BB29" t="str">
        <f t="shared" si="6"/>
        <v>9999</v>
      </c>
      <c r="BC29" t="str">
        <f t="array" ref="BC29">INDEX($BB$1:$BB$58,MATCH(SMALL(COUNTIF($BB$1:$BB$58,"&lt;"&amp;$BB$1:$BB$58),ROW($BB29:$BC29)),COUNTIF($BB$1:$BB$58,"&lt;"&amp;$BB$1:$BB$58),0))</f>
        <v>9999</v>
      </c>
      <c r="BD29" t="str">
        <f t="array" ref="BD29">INDEX($BA$1:$BA$58,SMALL(IF($BB$1:$BB$58=$BC29,ROW($BB$1:$BB$58)),COUNTIF($BC$1:$BC29,$BC29)),1)</f>
        <v>Exeter</v>
      </c>
      <c r="BE29" t="str">
        <f t="shared" si="7"/>
        <v/>
      </c>
      <c r="BH29" t="s">
        <v>458</v>
      </c>
      <c r="BI29">
        <f t="shared" si="8"/>
        <v>15</v>
      </c>
      <c r="BJ29">
        <f t="array" ref="BJ29">INDEX($BI$1:$BI$48,MATCH(SMALL(COUNTIF($BI$1:$BI$48,"&lt;"&amp;$BI$1:$BI$48),ROW($BI29:$BJ29)),COUNTIF($BI$1:$BI$48,"&lt;"&amp;$BI$1:$BI$48),0))</f>
        <v>29</v>
      </c>
      <c r="BK29" t="str">
        <f t="array" ref="BK29">INDEX($BH$1:$BH$48,SMALL(IF($BI$1:$BI$48=$BJ29,ROW($BI$1:$BI$48)),COUNTIF($BJ$1:$BJ29,$BJ29)),1)</f>
        <v>North Lincolnshire</v>
      </c>
      <c r="BL29">
        <f t="shared" si="9"/>
        <v>0.84680833904592923</v>
      </c>
      <c r="BO29" t="s">
        <v>384</v>
      </c>
      <c r="BP29">
        <f t="shared" si="10"/>
        <v>3</v>
      </c>
      <c r="BQ29">
        <f t="array" ref="BQ29">INDEX($BP$1:$BP$55,MATCH(SMALL(COUNTIF($BP$1:$BP$55,"&lt;"&amp;$BP$1:$BP$55),ROW($BP29:$BQ29)),COUNTIF($BP$1:$BP$55,"&lt;"&amp;$BP$1:$BP$55),0))</f>
        <v>29</v>
      </c>
      <c r="BR29" t="str">
        <f t="array" ref="BR29">INDEX($BO$1:$BO$55,SMALL(IF($BP$1:$BP$55=$BQ29,ROW($BP$1:$BP$55)),COUNTIF($BQ$1:$BQ29,$BQ29)),1)</f>
        <v>Wealden</v>
      </c>
      <c r="BS29">
        <f t="shared" si="11"/>
        <v>0.65295008404995769</v>
      </c>
      <c r="BV29" t="s">
        <v>276</v>
      </c>
      <c r="BW29">
        <f t="shared" si="12"/>
        <v>6</v>
      </c>
      <c r="BX29">
        <f t="array" ref="BX29">INDEX($BW$1:$BW$55,MATCH(SMALL(COUNTIF($BW$1:$BW$55,"&lt;"&amp;$BW$1:$BW$55),ROW($BW29:$BX29)),COUNTIF($BW$1:$BW$55,"&lt;"&amp;$BW$1:$BW$55),0))</f>
        <v>29</v>
      </c>
      <c r="BY29" t="str">
        <f t="array" ref="BY29">INDEX($BV$1:$BV$55,SMALL(IF($BW$1:$BW$55=$BX29,ROW($BW$1:$BW$55)),COUNTIF($BX$1:$BX29,$BX29)),1)</f>
        <v>Wyre Forest</v>
      </c>
      <c r="BZ29">
        <f t="shared" si="13"/>
        <v>0.84827920504120213</v>
      </c>
    </row>
    <row r="30" spans="1:78" x14ac:dyDescent="0.25">
      <c r="A30" t="s">
        <v>77</v>
      </c>
      <c r="B30" t="s">
        <v>78</v>
      </c>
      <c r="C30" t="s">
        <v>31</v>
      </c>
      <c r="D30" t="s">
        <v>28</v>
      </c>
      <c r="E30">
        <v>59236</v>
      </c>
      <c r="F30">
        <v>0.41126971784047989</v>
      </c>
      <c r="G30">
        <f>VLOOKUP($A30,'1213 rural'!$A$4:$C$329,2,FALSE)</f>
        <v>0.99925056207844121</v>
      </c>
      <c r="H30">
        <f>VLOOKUP($A30,'1213 rural'!$A$4:$C$329,3,FALSE)</f>
        <v>24</v>
      </c>
      <c r="I30">
        <f t="shared" si="14"/>
        <v>131</v>
      </c>
      <c r="J30" t="str">
        <f t="shared" si="15"/>
        <v/>
      </c>
      <c r="K30" t="str">
        <f t="shared" si="16"/>
        <v/>
      </c>
      <c r="L30" t="str">
        <f t="shared" si="17"/>
        <v>9999</v>
      </c>
      <c r="M30" t="str">
        <f t="shared" si="18"/>
        <v/>
      </c>
      <c r="N30" t="str">
        <f t="shared" si="19"/>
        <v/>
      </c>
      <c r="O30" t="str">
        <f t="shared" si="20"/>
        <v>9999</v>
      </c>
      <c r="P30" t="str">
        <f t="shared" si="21"/>
        <v/>
      </c>
      <c r="Q30" t="str">
        <f t="shared" si="22"/>
        <v/>
      </c>
      <c r="R30" t="str">
        <f t="shared" si="23"/>
        <v>9999</v>
      </c>
      <c r="S30" t="str">
        <f t="shared" si="24"/>
        <v>Braintree</v>
      </c>
      <c r="T30">
        <f t="shared" si="25"/>
        <v>0.99925056207844121</v>
      </c>
      <c r="U30">
        <f t="shared" si="26"/>
        <v>37</v>
      </c>
      <c r="V30" t="str">
        <f t="shared" si="27"/>
        <v/>
      </c>
      <c r="W30" t="str">
        <f t="shared" si="28"/>
        <v/>
      </c>
      <c r="X30" t="str">
        <f t="shared" si="29"/>
        <v>9999</v>
      </c>
      <c r="Y30" t="str">
        <f t="shared" si="30"/>
        <v/>
      </c>
      <c r="Z30" t="str">
        <f t="shared" si="31"/>
        <v/>
      </c>
      <c r="AA30" t="str">
        <f t="shared" si="32"/>
        <v>9999</v>
      </c>
      <c r="AE30" t="s">
        <v>79</v>
      </c>
      <c r="AF30">
        <f t="shared" si="0"/>
        <v>23</v>
      </c>
      <c r="AG30">
        <f t="array" ref="AG30">INDEX($AF$1:$AF$326,MATCH(SMALL(COUNTIF($AF$1:$AF$326,"&lt;"&amp;$AF$1:$AF$326),ROW($AF30:$AG30)),COUNTIF($AF$1:$AF$326,"&lt;"&amp;$AF$1:$AF$326),0))</f>
        <v>30</v>
      </c>
      <c r="AH30" t="str">
        <f t="array" ref="AH30">INDEX($AE$1:$AE$326,SMALL(IF($AF$1:$AF$326=$AG30,ROW($AF$1:$AF$326)),COUNTIF($AG$1:$AG30,$AG30)),1)</f>
        <v>Chichester</v>
      </c>
      <c r="AI30">
        <f t="shared" si="1"/>
        <v>0.50893822762262231</v>
      </c>
      <c r="AM30" t="s">
        <v>298</v>
      </c>
      <c r="AN30" t="str">
        <f t="shared" si="2"/>
        <v>9999</v>
      </c>
      <c r="AO30" t="str">
        <f t="array" ref="AO30">INDEX($AN$1:$AN$71,MATCH(SMALL(COUNTIF($AN$1:$AN$71,"&lt;"&amp;$AN$1:$AN$71),ROW($AN30:$AO30)),COUNTIF($AN$1:$AN$71,"&lt;"&amp;$AN$1:$AN$71),0))</f>
        <v>9999</v>
      </c>
      <c r="AP30" t="str">
        <f t="array" ref="AP30">INDEX($AM$1:$AM$71,SMALL(IF($AN$1:$AN$71=$AO30,ROW($AN$1:$AN$71)),COUNTIF($AO$1:$AO30,$AO30)),1)</f>
        <v>Harrow</v>
      </c>
      <c r="AQ30" t="str">
        <f t="shared" si="3"/>
        <v/>
      </c>
      <c r="AT30" t="s">
        <v>480</v>
      </c>
      <c r="AU30" t="str">
        <f t="shared" si="4"/>
        <v>9999</v>
      </c>
      <c r="AV30" t="str">
        <f t="array" ref="AV30">INDEX($AU$1:$AU$39,MATCH(SMALL(COUNTIF($AU$1:$AU$39,"&lt;"&amp;$AU$1:$AU$39),ROW($AU30:$AV30)),COUNTIF($AU$1:$AU$39,"&lt;"&amp;$AU$1:$AU$39),0))</f>
        <v>9999</v>
      </c>
      <c r="AW30" t="str">
        <f t="array" ref="AW30">INDEX($AT$1:$AT$39,SMALL(IF($AU$1:$AU$39=$AV30,ROW($AU$1:$AU$39)),COUNTIF($AV$1:$AV30,$AV30)),1)</f>
        <v>Reading</v>
      </c>
      <c r="AX30" t="str">
        <f t="shared" si="5"/>
        <v/>
      </c>
      <c r="BA30" t="s">
        <v>344</v>
      </c>
      <c r="BB30" t="str">
        <f t="shared" si="6"/>
        <v>9999</v>
      </c>
      <c r="BC30" t="str">
        <f t="array" ref="BC30">INDEX($BB$1:$BB$58,MATCH(SMALL(COUNTIF($BB$1:$BB$58,"&lt;"&amp;$BB$1:$BB$58),ROW($BB30:$BC30)),COUNTIF($BB$1:$BB$58,"&lt;"&amp;$BB$1:$BB$58),0))</f>
        <v>9999</v>
      </c>
      <c r="BD30" t="str">
        <f t="array" ref="BD30">INDEX($BA$1:$BA$58,SMALL(IF($BB$1:$BB$58=$BC30,ROW($BB$1:$BB$58)),COUNTIF($BC$1:$BC30,$BC30)),1)</f>
        <v>Gloucester</v>
      </c>
      <c r="BE30" t="str">
        <f t="shared" si="7"/>
        <v/>
      </c>
      <c r="BH30" t="s">
        <v>472</v>
      </c>
      <c r="BI30">
        <f t="shared" si="8"/>
        <v>8</v>
      </c>
      <c r="BJ30">
        <f t="array" ref="BJ30">INDEX($BI$1:$BI$48,MATCH(SMALL(COUNTIF($BI$1:$BI$48,"&lt;"&amp;$BI$1:$BI$48),ROW($BI30:$BJ30)),COUNTIF($BI$1:$BI$48,"&lt;"&amp;$BI$1:$BI$48),0))</f>
        <v>30</v>
      </c>
      <c r="BK30" t="str">
        <f t="array" ref="BK30">INDEX($BH$1:$BH$48,SMALL(IF($BI$1:$BI$48=$BJ30,ROW($BI$1:$BI$48)),COUNTIF($BJ$1:$BJ30,$BJ30)),1)</f>
        <v>Tonbridge and Malling</v>
      </c>
      <c r="BL30">
        <f t="shared" si="9"/>
        <v>0.85282651072124749</v>
      </c>
      <c r="BO30" t="s">
        <v>388</v>
      </c>
      <c r="BP30">
        <f t="shared" si="10"/>
        <v>20</v>
      </c>
      <c r="BQ30">
        <f t="array" ref="BQ30">INDEX($BP$1:$BP$55,MATCH(SMALL(COUNTIF($BP$1:$BP$55,"&lt;"&amp;$BP$1:$BP$55),ROW($BP30:$BQ30)),COUNTIF($BP$1:$BP$55,"&lt;"&amp;$BP$1:$BP$55),0))</f>
        <v>30</v>
      </c>
      <c r="BR30" t="str">
        <f t="array" ref="BR30">INDEX($BO$1:$BO$55,SMALL(IF($BP$1:$BP$55=$BQ30,ROW($BP$1:$BP$55)),COUNTIF($BQ$1:$BQ30,$BQ30)),1)</f>
        <v>South Oxfordshire</v>
      </c>
      <c r="BS30">
        <f t="shared" si="11"/>
        <v>0.66376745250629432</v>
      </c>
      <c r="BV30" t="s">
        <v>282</v>
      </c>
      <c r="BW30">
        <f t="shared" si="12"/>
        <v>32</v>
      </c>
      <c r="BX30">
        <f t="array" ref="BX30">INDEX($BW$1:$BW$55,MATCH(SMALL(COUNTIF($BW$1:$BW$55,"&lt;"&amp;$BW$1:$BW$55),ROW($BW30:$BX30)),COUNTIF($BW$1:$BW$55,"&lt;"&amp;$BW$1:$BW$55),0))</f>
        <v>30</v>
      </c>
      <c r="BY30" t="str">
        <f t="array" ref="BY30">INDEX($BV$1:$BV$55,SMALL(IF($BW$1:$BW$55=$BX30,ROW($BW$1:$BW$55)),COUNTIF($BX$1:$BX30,$BX30)),1)</f>
        <v>Guildford</v>
      </c>
      <c r="BZ30">
        <f t="shared" si="13"/>
        <v>0.8808103455178764</v>
      </c>
    </row>
    <row r="31" spans="1:78" x14ac:dyDescent="0.25">
      <c r="A31" t="s">
        <v>79</v>
      </c>
      <c r="B31" t="s">
        <v>80</v>
      </c>
      <c r="C31" t="s">
        <v>31</v>
      </c>
      <c r="D31" t="s">
        <v>14</v>
      </c>
      <c r="E31">
        <v>86746</v>
      </c>
      <c r="F31">
        <v>0.66256253580294067</v>
      </c>
      <c r="G31">
        <f>VLOOKUP($A31,'1213 rural'!$A$4:$C$329,2,FALSE)</f>
        <v>0.49292650465815552</v>
      </c>
      <c r="H31">
        <f>VLOOKUP($A31,'1213 rural'!$A$4:$C$329,3,FALSE)</f>
        <v>10</v>
      </c>
      <c r="I31">
        <f t="shared" si="14"/>
        <v>23</v>
      </c>
      <c r="J31" t="str">
        <f t="shared" si="15"/>
        <v/>
      </c>
      <c r="K31" t="str">
        <f t="shared" si="16"/>
        <v/>
      </c>
      <c r="L31" t="str">
        <f t="shared" si="17"/>
        <v>9999</v>
      </c>
      <c r="M31" t="str">
        <f t="shared" si="18"/>
        <v/>
      </c>
      <c r="N31" t="str">
        <f t="shared" si="19"/>
        <v/>
      </c>
      <c r="O31" t="str">
        <f t="shared" si="20"/>
        <v>9999</v>
      </c>
      <c r="P31" t="str">
        <f t="shared" si="21"/>
        <v/>
      </c>
      <c r="Q31" t="str">
        <f t="shared" si="22"/>
        <v/>
      </c>
      <c r="R31" t="str">
        <f t="shared" si="23"/>
        <v>9999</v>
      </c>
      <c r="S31" t="str">
        <f t="shared" si="24"/>
        <v/>
      </c>
      <c r="T31" t="str">
        <f t="shared" si="25"/>
        <v/>
      </c>
      <c r="U31" t="str">
        <f t="shared" si="26"/>
        <v>9999</v>
      </c>
      <c r="V31" t="str">
        <f t="shared" si="27"/>
        <v>Breckland</v>
      </c>
      <c r="W31">
        <f t="shared" si="28"/>
        <v>0.49292650465815552</v>
      </c>
      <c r="X31">
        <f t="shared" si="29"/>
        <v>8</v>
      </c>
      <c r="Y31" t="str">
        <f t="shared" si="30"/>
        <v/>
      </c>
      <c r="Z31" t="str">
        <f t="shared" si="31"/>
        <v/>
      </c>
      <c r="AA31" t="str">
        <f t="shared" si="32"/>
        <v>9999</v>
      </c>
      <c r="AE31" t="s">
        <v>81</v>
      </c>
      <c r="AF31" t="str">
        <f t="shared" si="0"/>
        <v>9999</v>
      </c>
      <c r="AG31">
        <f t="array" ref="AG31">INDEX($AF$1:$AF$326,MATCH(SMALL(COUNTIF($AF$1:$AF$326,"&lt;"&amp;$AF$1:$AF$326),ROW($AF31:$AG31)),COUNTIF($AF$1:$AF$326,"&lt;"&amp;$AF$1:$AF$326),0))</f>
        <v>31</v>
      </c>
      <c r="AH31" t="str">
        <f t="array" ref="AH31">INDEX($AE$1:$AE$326,SMALL(IF($AF$1:$AF$326=$AG31,ROW($AF$1:$AF$326)),COUNTIF($AG$1:$AG31,$AG31)),1)</f>
        <v>East Devon</v>
      </c>
      <c r="AI31">
        <f t="shared" si="1"/>
        <v>0.510986203372509</v>
      </c>
      <c r="AM31" t="s">
        <v>300</v>
      </c>
      <c r="AN31" t="str">
        <f t="shared" si="2"/>
        <v>9999</v>
      </c>
      <c r="AO31" t="str">
        <f t="array" ref="AO31">INDEX($AN$1:$AN$71,MATCH(SMALL(COUNTIF($AN$1:$AN$71,"&lt;"&amp;$AN$1:$AN$71),ROW($AN31:$AO31)),COUNTIF($AN$1:$AN$71,"&lt;"&amp;$AN$1:$AN$71),0))</f>
        <v>9999</v>
      </c>
      <c r="AP31" t="str">
        <f t="array" ref="AP31">INDEX($AM$1:$AM$71,SMALL(IF($AN$1:$AN$71=$AO31,ROW($AN$1:$AN$71)),COUNTIF($AO$1:$AO31,$AO31)),1)</f>
        <v>Havering</v>
      </c>
      <c r="AQ31" t="str">
        <f t="shared" si="3"/>
        <v/>
      </c>
      <c r="AT31" t="s">
        <v>496</v>
      </c>
      <c r="AU31">
        <f t="shared" si="4"/>
        <v>3</v>
      </c>
      <c r="AV31" t="str">
        <f t="array" ref="AV31">INDEX($AU$1:$AU$39,MATCH(SMALL(COUNTIF($AU$1:$AU$39,"&lt;"&amp;$AU$1:$AU$39),ROW($AU31:$AV31)),COUNTIF($AU$1:$AU$39,"&lt;"&amp;$AU$1:$AU$39),0))</f>
        <v>9999</v>
      </c>
      <c r="AW31" t="str">
        <f t="array" ref="AW31">INDEX($AT$1:$AT$39,SMALL(IF($AU$1:$AU$39=$AV31,ROW($AU$1:$AU$39)),COUNTIF($AV$1:$AV31,$AV31)),1)</f>
        <v>Rochford</v>
      </c>
      <c r="AX31" t="str">
        <f t="shared" si="5"/>
        <v/>
      </c>
      <c r="BA31" t="s">
        <v>360</v>
      </c>
      <c r="BB31">
        <f t="shared" si="6"/>
        <v>9</v>
      </c>
      <c r="BC31" t="str">
        <f t="array" ref="BC31">INDEX($BB$1:$BB$58,MATCH(SMALL(COUNTIF($BB$1:$BB$58,"&lt;"&amp;$BB$1:$BB$58),ROW($BB31:$BC31)),COUNTIF($BB$1:$BB$58,"&lt;"&amp;$BB$1:$BB$58),0))</f>
        <v>9999</v>
      </c>
      <c r="BD31" t="str">
        <f t="array" ref="BD31">INDEX($BA$1:$BA$58,SMALL(IF($BB$1:$BB$58=$BC31,ROW($BB$1:$BB$58)),COUNTIF($BC$1:$BC31,$BC31)),1)</f>
        <v>Halton</v>
      </c>
      <c r="BE31" t="str">
        <f t="shared" si="7"/>
        <v/>
      </c>
      <c r="BH31" t="s">
        <v>478</v>
      </c>
      <c r="BI31">
        <f t="shared" si="8"/>
        <v>36</v>
      </c>
      <c r="BJ31">
        <f t="array" ref="BJ31">INDEX($BI$1:$BI$48,MATCH(SMALL(COUNTIF($BI$1:$BI$48,"&lt;"&amp;$BI$1:$BI$48),ROW($BI31:$BJ31)),COUNTIF($BI$1:$BI$48,"&lt;"&amp;$BI$1:$BI$48),0))</f>
        <v>31</v>
      </c>
      <c r="BK31" t="str">
        <f t="array" ref="BK31">INDEX($BH$1:$BH$48,SMALL(IF($BI$1:$BI$48=$BJ31,ROW($BI$1:$BI$48)),COUNTIF($BJ$1:$BJ31,$BJ31)),1)</f>
        <v>North East Derbyshire</v>
      </c>
      <c r="BL31">
        <f t="shared" si="9"/>
        <v>0.87744954665106756</v>
      </c>
      <c r="BO31" t="s">
        <v>426</v>
      </c>
      <c r="BP31" t="str">
        <f t="shared" si="10"/>
        <v>9999</v>
      </c>
      <c r="BQ31">
        <f t="array" ref="BQ31">INDEX($BP$1:$BP$55,MATCH(SMALL(COUNTIF($BP$1:$BP$55,"&lt;"&amp;$BP$1:$BP$55),ROW($BP31:$BQ31)),COUNTIF($BP$1:$BP$55,"&lt;"&amp;$BP$1:$BP$55),0))</f>
        <v>31</v>
      </c>
      <c r="BR31" t="str">
        <f t="array" ref="BR31">INDEX($BO$1:$BO$55,SMALL(IF($BP$1:$BP$55=$BQ31,ROW($BP$1:$BP$55)),COUNTIF($BQ$1:$BQ31,$BQ31)),1)</f>
        <v>Ribble Valley</v>
      </c>
      <c r="BS31">
        <f t="shared" si="11"/>
        <v>0.66588979523888803</v>
      </c>
      <c r="BV31" t="s">
        <v>302</v>
      </c>
      <c r="BW31">
        <f t="shared" si="12"/>
        <v>24</v>
      </c>
      <c r="BX31">
        <f t="array" ref="BX31">INDEX($BW$1:$BW$55,MATCH(SMALL(COUNTIF($BW$1:$BW$55,"&lt;"&amp;$BW$1:$BW$55),ROW($BW31:$BX31)),COUNTIF($BW$1:$BW$55,"&lt;"&amp;$BW$1:$BW$55),0))</f>
        <v>31</v>
      </c>
      <c r="BY31" t="str">
        <f t="array" ref="BY31">INDEX($BV$1:$BV$55,SMALL(IF($BW$1:$BW$55=$BX31,ROW($BW$1:$BW$55)),COUNTIF($BX$1:$BX31,$BX31)),1)</f>
        <v>St Albans</v>
      </c>
      <c r="BZ31">
        <f t="shared" si="13"/>
        <v>0.88534749889331565</v>
      </c>
    </row>
    <row r="32" spans="1:78" x14ac:dyDescent="0.25">
      <c r="A32" t="s">
        <v>81</v>
      </c>
      <c r="B32" t="s">
        <v>82</v>
      </c>
      <c r="C32" t="s">
        <v>34</v>
      </c>
      <c r="D32" t="s">
        <v>35</v>
      </c>
      <c r="E32">
        <v>0</v>
      </c>
      <c r="F32">
        <v>0</v>
      </c>
      <c r="G32" t="str">
        <f>VLOOKUP($A32,'1213 rural'!$A$4:$C$329,2,FALSE)</f>
        <v/>
      </c>
      <c r="H32" t="str">
        <f>VLOOKUP($A32,'1213 rural'!$A$4:$C$329,3,FALSE)</f>
        <v/>
      </c>
      <c r="I32" t="str">
        <f t="shared" si="14"/>
        <v>9999</v>
      </c>
      <c r="J32" t="str">
        <f t="shared" si="15"/>
        <v>Brent</v>
      </c>
      <c r="K32" t="str">
        <f t="shared" si="16"/>
        <v/>
      </c>
      <c r="L32" t="str">
        <f t="shared" si="17"/>
        <v>9999</v>
      </c>
      <c r="M32" t="str">
        <f t="shared" si="18"/>
        <v/>
      </c>
      <c r="N32" t="str">
        <f t="shared" si="19"/>
        <v/>
      </c>
      <c r="O32" t="str">
        <f t="shared" si="20"/>
        <v>9999</v>
      </c>
      <c r="P32" t="str">
        <f t="shared" si="21"/>
        <v/>
      </c>
      <c r="Q32" t="str">
        <f t="shared" si="22"/>
        <v/>
      </c>
      <c r="R32" t="str">
        <f t="shared" si="23"/>
        <v>9999</v>
      </c>
      <c r="S32" t="str">
        <f t="shared" si="24"/>
        <v/>
      </c>
      <c r="T32" t="str">
        <f t="shared" si="25"/>
        <v/>
      </c>
      <c r="U32" t="str">
        <f t="shared" si="26"/>
        <v>9999</v>
      </c>
      <c r="V32" t="str">
        <f t="shared" si="27"/>
        <v/>
      </c>
      <c r="W32" t="str">
        <f t="shared" si="28"/>
        <v/>
      </c>
      <c r="X32" t="str">
        <f t="shared" si="29"/>
        <v>9999</v>
      </c>
      <c r="Y32" t="str">
        <f t="shared" si="30"/>
        <v/>
      </c>
      <c r="Z32" t="str">
        <f t="shared" si="31"/>
        <v/>
      </c>
      <c r="AA32" t="str">
        <f t="shared" si="32"/>
        <v>9999</v>
      </c>
      <c r="AE32" t="s">
        <v>83</v>
      </c>
      <c r="AF32">
        <f t="shared" si="0"/>
        <v>52</v>
      </c>
      <c r="AG32">
        <f t="array" ref="AG32">INDEX($AF$1:$AF$326,MATCH(SMALL(COUNTIF($AF$1:$AF$326,"&lt;"&amp;$AF$1:$AF$326),ROW($AF32:$AG32)),COUNTIF($AF$1:$AF$326,"&lt;"&amp;$AF$1:$AF$326),0))</f>
        <v>32</v>
      </c>
      <c r="AH32" t="str">
        <f t="array" ref="AH32">INDEX($AE$1:$AE$326,SMALL(IF($AF$1:$AF$326=$AG32,ROW($AF$1:$AF$326)),COUNTIF($AG$1:$AG32,$AG32)),1)</f>
        <v>Huntingdonshire</v>
      </c>
      <c r="AI32">
        <f t="shared" si="1"/>
        <v>0.51407662765732254</v>
      </c>
      <c r="AM32" t="s">
        <v>308</v>
      </c>
      <c r="AN32" t="str">
        <f t="shared" si="2"/>
        <v>9999</v>
      </c>
      <c r="AO32" t="str">
        <f t="array" ref="AO32">INDEX($AN$1:$AN$71,MATCH(SMALL(COUNTIF($AN$1:$AN$71,"&lt;"&amp;$AN$1:$AN$71),ROW($AN32:$AO32)),COUNTIF($AN$1:$AN$71,"&lt;"&amp;$AN$1:$AN$71),0))</f>
        <v>9999</v>
      </c>
      <c r="AP32" t="str">
        <f t="array" ref="AP32">INDEX($AM$1:$AM$71,SMALL(IF($AN$1:$AN$71=$AO32,ROW($AN$1:$AN$71)),COUNTIF($AO$1:$AO32,$AO32)),1)</f>
        <v>Hillingdon</v>
      </c>
      <c r="AQ32" t="str">
        <f t="shared" si="3"/>
        <v/>
      </c>
      <c r="AT32" t="s">
        <v>512</v>
      </c>
      <c r="AU32" t="str">
        <f t="shared" si="4"/>
        <v>9999</v>
      </c>
      <c r="AV32" t="str">
        <f t="array" ref="AV32">INDEX($AU$1:$AU$39,MATCH(SMALL(COUNTIF($AU$1:$AU$39,"&lt;"&amp;$AU$1:$AU$39),ROW($AU32:$AV32)),COUNTIF($AU$1:$AU$39,"&lt;"&amp;$AU$1:$AU$39),0))</f>
        <v>9999</v>
      </c>
      <c r="AW32" t="str">
        <f t="array" ref="AW32">INDEX($AT$1:$AT$39,SMALL(IF($AU$1:$AU$39=$AV32,ROW($AU$1:$AU$39)),COUNTIF($AV$1:$AV32,$AV32)),1)</f>
        <v>Sheffield</v>
      </c>
      <c r="AX32" t="str">
        <f t="shared" si="5"/>
        <v/>
      </c>
      <c r="BA32" t="s">
        <v>380</v>
      </c>
      <c r="BB32" t="str">
        <f t="shared" si="6"/>
        <v>9999</v>
      </c>
      <c r="BC32" t="str">
        <f t="array" ref="BC32">INDEX($BB$1:$BB$58,MATCH(SMALL(COUNTIF($BB$1:$BB$58,"&lt;"&amp;$BB$1:$BB$58),ROW($BB32:$BC32)),COUNTIF($BB$1:$BB$58,"&lt;"&amp;$BB$1:$BB$58),0))</f>
        <v>9999</v>
      </c>
      <c r="BD32" t="str">
        <f t="array" ref="BD32">INDEX($BA$1:$BA$58,SMALL(IF($BB$1:$BB$58=$BC32,ROW($BB$1:$BB$58)),COUNTIF($BC$1:$BC32,$BC32)),1)</f>
        <v>Harlow</v>
      </c>
      <c r="BE32" t="str">
        <f t="shared" si="7"/>
        <v/>
      </c>
      <c r="BH32" t="s">
        <v>484</v>
      </c>
      <c r="BI32">
        <f t="shared" si="8"/>
        <v>18</v>
      </c>
      <c r="BJ32">
        <f t="array" ref="BJ32">INDEX($BI$1:$BI$48,MATCH(SMALL(COUNTIF($BI$1:$BI$48,"&lt;"&amp;$BI$1:$BI$48),ROW($BI32:$BJ32)),COUNTIF($BI$1:$BI$48,"&lt;"&amp;$BI$1:$BI$48),0))</f>
        <v>32</v>
      </c>
      <c r="BK32" t="str">
        <f t="array" ref="BK32">INDEX($BH$1:$BH$48,SMALL(IF($BI$1:$BI$48=$BJ32,ROW($BI$1:$BI$48)),COUNTIF($BJ$1:$BJ32,$BJ32)),1)</f>
        <v>Bassetlaw</v>
      </c>
      <c r="BL32">
        <f t="shared" si="9"/>
        <v>0.90151002929907598</v>
      </c>
      <c r="BO32" t="s">
        <v>438</v>
      </c>
      <c r="BP32">
        <f t="shared" si="10"/>
        <v>31</v>
      </c>
      <c r="BQ32">
        <f t="array" ref="BQ32">INDEX($BP$1:$BP$55,MATCH(SMALL(COUNTIF($BP$1:$BP$55,"&lt;"&amp;$BP$1:$BP$55),ROW($BP32:$BQ32)),COUNTIF($BP$1:$BP$55,"&lt;"&amp;$BP$1:$BP$55),0))</f>
        <v>32</v>
      </c>
      <c r="BR32" t="str">
        <f t="array" ref="BR32">INDEX($BO$1:$BO$55,SMALL(IF($BP$1:$BP$55=$BQ32,ROW($BP$1:$BP$55)),COUNTIF($BQ$1:$BQ32,$BQ32)),1)</f>
        <v>Stratford-on-Avon</v>
      </c>
      <c r="BS32">
        <f t="shared" si="11"/>
        <v>0.66640870200782498</v>
      </c>
      <c r="BV32" t="s">
        <v>316</v>
      </c>
      <c r="BW32">
        <f t="shared" si="12"/>
        <v>22</v>
      </c>
      <c r="BX32">
        <f t="array" ref="BX32">INDEX($BW$1:$BW$55,MATCH(SMALL(COUNTIF($BW$1:$BW$55,"&lt;"&amp;$BW$1:$BW$55),ROW($BW32:$BX32)),COUNTIF($BW$1:$BW$55,"&lt;"&amp;$BW$1:$BW$55),0))</f>
        <v>32</v>
      </c>
      <c r="BY32" t="str">
        <f t="array" ref="BY32">INDEX($BV$1:$BV$55,SMALL(IF($BW$1:$BW$55=$BX32,ROW($BW$1:$BW$55)),COUNTIF($BX$1:$BX32,$BX32)),1)</f>
        <v>Hinckley and Bosworth</v>
      </c>
      <c r="BZ32">
        <f t="shared" si="13"/>
        <v>0.88593576965669996</v>
      </c>
    </row>
    <row r="33" spans="1:78" x14ac:dyDescent="0.25">
      <c r="A33" t="s">
        <v>83</v>
      </c>
      <c r="B33" t="s">
        <v>84</v>
      </c>
      <c r="C33" t="s">
        <v>31</v>
      </c>
      <c r="D33" t="s">
        <v>18</v>
      </c>
      <c r="E33">
        <v>19928</v>
      </c>
      <c r="F33">
        <v>0.26647054890686633</v>
      </c>
      <c r="G33">
        <f>VLOOKUP($A33,'1213 rural'!$A$4:$C$329,2,FALSE)</f>
        <v>0.58135309933871082</v>
      </c>
      <c r="H33">
        <f>VLOOKUP($A33,'1213 rural'!$A$4:$C$329,3,FALSE)</f>
        <v>8</v>
      </c>
      <c r="I33">
        <f t="shared" si="14"/>
        <v>52</v>
      </c>
      <c r="J33" t="str">
        <f t="shared" si="15"/>
        <v/>
      </c>
      <c r="K33" t="str">
        <f t="shared" si="16"/>
        <v/>
      </c>
      <c r="L33" t="str">
        <f t="shared" si="17"/>
        <v>9999</v>
      </c>
      <c r="M33" t="str">
        <f t="shared" si="18"/>
        <v/>
      </c>
      <c r="N33" t="str">
        <f t="shared" si="19"/>
        <v/>
      </c>
      <c r="O33" t="str">
        <f t="shared" si="20"/>
        <v>9999</v>
      </c>
      <c r="P33" t="str">
        <f t="shared" si="21"/>
        <v/>
      </c>
      <c r="Q33" t="str">
        <f t="shared" si="22"/>
        <v/>
      </c>
      <c r="R33" t="str">
        <f t="shared" si="23"/>
        <v>9999</v>
      </c>
      <c r="S33" t="str">
        <f t="shared" si="24"/>
        <v/>
      </c>
      <c r="T33" t="str">
        <f t="shared" si="25"/>
        <v/>
      </c>
      <c r="U33" t="str">
        <f t="shared" si="26"/>
        <v>9999</v>
      </c>
      <c r="V33" t="str">
        <f t="shared" si="27"/>
        <v/>
      </c>
      <c r="W33" t="str">
        <f t="shared" si="28"/>
        <v/>
      </c>
      <c r="X33" t="str">
        <f t="shared" si="29"/>
        <v>9999</v>
      </c>
      <c r="Y33" t="str">
        <f t="shared" si="30"/>
        <v>Brentwood</v>
      </c>
      <c r="Z33">
        <f t="shared" si="31"/>
        <v>0.58135309933871082</v>
      </c>
      <c r="AA33">
        <f t="shared" si="32"/>
        <v>14</v>
      </c>
      <c r="AE33" t="s">
        <v>85</v>
      </c>
      <c r="AF33" t="str">
        <f t="shared" si="0"/>
        <v>9999</v>
      </c>
      <c r="AG33">
        <f t="array" ref="AG33">INDEX($AF$1:$AF$326,MATCH(SMALL(COUNTIF($AF$1:$AF$326,"&lt;"&amp;$AF$1:$AF$326),ROW($AF33:$AG33)),COUNTIF($AF$1:$AF$326,"&lt;"&amp;$AF$1:$AF$326),0))</f>
        <v>33</v>
      </c>
      <c r="AH33" t="str">
        <f t="array" ref="AH33">INDEX($AE$1:$AE$326,SMALL(IF($AF$1:$AF$326=$AG33,ROW($AF$1:$AF$326)),COUNTIF($AG$1:$AG33,$AG33)),1)</f>
        <v>Craven</v>
      </c>
      <c r="AI33">
        <f t="shared" si="1"/>
        <v>0.52029136316337155</v>
      </c>
      <c r="AM33" t="s">
        <v>310</v>
      </c>
      <c r="AN33">
        <f t="shared" si="2"/>
        <v>3</v>
      </c>
      <c r="AO33" t="str">
        <f t="array" ref="AO33">INDEX($AN$1:$AN$71,MATCH(SMALL(COUNTIF($AN$1:$AN$71,"&lt;"&amp;$AN$1:$AN$71),ROW($AN33:$AO33)),COUNTIF($AN$1:$AN$71,"&lt;"&amp;$AN$1:$AN$71),0))</f>
        <v>9999</v>
      </c>
      <c r="AP33" t="str">
        <f t="array" ref="AP33">INDEX($AM$1:$AM$71,SMALL(IF($AN$1:$AN$71=$AO33,ROW($AN$1:$AN$71)),COUNTIF($AO$1:$AO33,$AO33)),1)</f>
        <v>Hounslow</v>
      </c>
      <c r="AQ33" t="str">
        <f t="shared" si="3"/>
        <v/>
      </c>
      <c r="AT33" t="s">
        <v>520</v>
      </c>
      <c r="AU33" t="str">
        <f t="shared" si="4"/>
        <v>9999</v>
      </c>
      <c r="AV33" t="str">
        <f t="array" ref="AV33">INDEX($AU$1:$AU$39,MATCH(SMALL(COUNTIF($AU$1:$AU$39,"&lt;"&amp;$AU$1:$AU$39),ROW($AU33:$AV33)),COUNTIF($AU$1:$AU$39,"&lt;"&amp;$AU$1:$AU$39),0))</f>
        <v>9999</v>
      </c>
      <c r="AW33" t="str">
        <f t="array" ref="AW33">INDEX($AT$1:$AT$39,SMALL(IF($AU$1:$AU$39=$AV33,ROW($AU$1:$AU$39)),COUNTIF($AV$1:$AV33,$AV33)),1)</f>
        <v>South Ribble</v>
      </c>
      <c r="AX33" t="str">
        <f t="shared" si="5"/>
        <v/>
      </c>
      <c r="BA33" t="s">
        <v>398</v>
      </c>
      <c r="BB33" t="str">
        <f t="shared" si="6"/>
        <v>9999</v>
      </c>
      <c r="BC33" t="str">
        <f t="array" ref="BC33">INDEX($BB$1:$BB$58,MATCH(SMALL(COUNTIF($BB$1:$BB$58,"&lt;"&amp;$BB$1:$BB$58),ROW($BB33:$BC33)),COUNTIF($BB$1:$BB$58,"&lt;"&amp;$BB$1:$BB$58),0))</f>
        <v>9999</v>
      </c>
      <c r="BD33" t="str">
        <f t="array" ref="BD33">INDEX($BA$1:$BA$58,SMALL(IF($BB$1:$BB$58=$BC33,ROW($BB$1:$BB$58)),COUNTIF($BC$1:$BC33,$BC33)),1)</f>
        <v>Hartlepool</v>
      </c>
      <c r="BE33" t="str">
        <f t="shared" si="7"/>
        <v/>
      </c>
      <c r="BH33" t="s">
        <v>490</v>
      </c>
      <c r="BI33">
        <f t="shared" si="8"/>
        <v>6</v>
      </c>
      <c r="BJ33">
        <f t="array" ref="BJ33">INDEX($BI$1:$BI$48,MATCH(SMALL(COUNTIF($BI$1:$BI$48,"&lt;"&amp;$BI$1:$BI$48),ROW($BI33:$BJ33)),COUNTIF($BI$1:$BI$48,"&lt;"&amp;$BI$1:$BI$48),0))</f>
        <v>33</v>
      </c>
      <c r="BK33" t="str">
        <f t="array" ref="BK33">INDEX($BH$1:$BH$48,SMALL(IF($BI$1:$BI$48=$BJ33,ROW($BI$1:$BI$48)),COUNTIF($BJ$1:$BJ33,$BJ33)),1)</f>
        <v>North West Leicestershire</v>
      </c>
      <c r="BL33">
        <f t="shared" si="9"/>
        <v>0.9265157218136546</v>
      </c>
      <c r="BO33" t="s">
        <v>442</v>
      </c>
      <c r="BP33">
        <f t="shared" si="10"/>
        <v>4</v>
      </c>
      <c r="BQ33">
        <f t="array" ref="BQ33">INDEX($BP$1:$BP$55,MATCH(SMALL(COUNTIF($BP$1:$BP$55,"&lt;"&amp;$BP$1:$BP$55),ROW($BP33:$BQ33)),COUNTIF($BP$1:$BP$55,"&lt;"&amp;$BP$1:$BP$55),0))</f>
        <v>33</v>
      </c>
      <c r="BR33" t="str">
        <f t="array" ref="BR33">INDEX($BO$1:$BO$55,SMALL(IF($BP$1:$BP$55=$BQ33,ROW($BP$1:$BP$55)),COUNTIF($BQ$1:$BQ33,$BQ33)),1)</f>
        <v>South Cambridgeshire</v>
      </c>
      <c r="BS33">
        <f t="shared" si="11"/>
        <v>0.68746694870438918</v>
      </c>
      <c r="BV33" t="s">
        <v>334</v>
      </c>
      <c r="BW33">
        <f t="shared" si="12"/>
        <v>26</v>
      </c>
      <c r="BX33">
        <f t="array" ref="BX33">INDEX($BW$1:$BW$55,MATCH(SMALL(COUNTIF($BW$1:$BW$55,"&lt;"&amp;$BW$1:$BW$55),ROW($BW33:$BX33)),COUNTIF($BW$1:$BW$55,"&lt;"&amp;$BW$1:$BW$55),0))</f>
        <v>33</v>
      </c>
      <c r="BY33" t="str">
        <f t="array" ref="BY33">INDEX($BV$1:$BV$55,SMALL(IF($BW$1:$BW$55=$BX33,ROW($BW$1:$BW$55)),COUNTIF($BX$1:$BX33,$BX33)),1)</f>
        <v>Colchester</v>
      </c>
      <c r="BZ33">
        <f t="shared" si="13"/>
        <v>0.92727513577957343</v>
      </c>
    </row>
    <row r="34" spans="1:78" x14ac:dyDescent="0.25">
      <c r="A34" t="s">
        <v>85</v>
      </c>
      <c r="B34" t="s">
        <v>86</v>
      </c>
      <c r="C34" t="s">
        <v>9</v>
      </c>
      <c r="D34" t="s">
        <v>10</v>
      </c>
      <c r="E34">
        <v>0</v>
      </c>
      <c r="F34">
        <v>0</v>
      </c>
      <c r="G34" t="str">
        <f>VLOOKUP($A34,'1213 rural'!$A$4:$C$329,2,FALSE)</f>
        <v/>
      </c>
      <c r="H34" t="str">
        <f>VLOOKUP($A34,'1213 rural'!$A$4:$C$329,3,FALSE)</f>
        <v/>
      </c>
      <c r="I34" t="str">
        <f t="shared" si="14"/>
        <v>9999</v>
      </c>
      <c r="J34" t="str">
        <f t="shared" si="15"/>
        <v/>
      </c>
      <c r="K34" t="str">
        <f t="shared" si="16"/>
        <v/>
      </c>
      <c r="L34" t="str">
        <f t="shared" si="17"/>
        <v>9999</v>
      </c>
      <c r="M34" t="str">
        <f t="shared" si="18"/>
        <v>Brighton and Hove</v>
      </c>
      <c r="N34" t="str">
        <f t="shared" si="19"/>
        <v/>
      </c>
      <c r="O34" t="str">
        <f t="shared" si="20"/>
        <v>9999</v>
      </c>
      <c r="P34" t="str">
        <f t="shared" si="21"/>
        <v/>
      </c>
      <c r="Q34" t="str">
        <f t="shared" si="22"/>
        <v/>
      </c>
      <c r="R34" t="str">
        <f t="shared" si="23"/>
        <v>9999</v>
      </c>
      <c r="S34" t="str">
        <f t="shared" si="24"/>
        <v/>
      </c>
      <c r="T34" t="str">
        <f t="shared" si="25"/>
        <v/>
      </c>
      <c r="U34" t="str">
        <f t="shared" si="26"/>
        <v>9999</v>
      </c>
      <c r="V34" t="str">
        <f t="shared" si="27"/>
        <v/>
      </c>
      <c r="W34" t="str">
        <f t="shared" si="28"/>
        <v/>
      </c>
      <c r="X34" t="str">
        <f t="shared" si="29"/>
        <v>9999</v>
      </c>
      <c r="Y34" t="str">
        <f t="shared" si="30"/>
        <v/>
      </c>
      <c r="Z34" t="str">
        <f t="shared" si="31"/>
        <v/>
      </c>
      <c r="AA34" t="str">
        <f t="shared" si="32"/>
        <v>9999</v>
      </c>
      <c r="AE34" t="s">
        <v>87</v>
      </c>
      <c r="AF34" t="str">
        <f t="shared" si="0"/>
        <v>9999</v>
      </c>
      <c r="AG34">
        <f t="array" ref="AG34">INDEX($AF$1:$AF$326,MATCH(SMALL(COUNTIF($AF$1:$AF$326,"&lt;"&amp;$AF$1:$AF$326),ROW($AF34:$AG34)),COUNTIF($AF$1:$AF$326,"&lt;"&amp;$AF$1:$AF$326),0))</f>
        <v>34</v>
      </c>
      <c r="AH34" t="str">
        <f t="array" ref="AH34">INDEX($AE$1:$AE$326,SMALL(IF($AF$1:$AF$326=$AG34,ROW($AF$1:$AF$326)),COUNTIF($AG$1:$AG34,$AG34)),1)</f>
        <v>Bedford</v>
      </c>
      <c r="AI34">
        <f t="shared" si="1"/>
        <v>0.52241641337386013</v>
      </c>
      <c r="AM34" t="s">
        <v>312</v>
      </c>
      <c r="AN34" t="str">
        <f t="shared" si="2"/>
        <v>9999</v>
      </c>
      <c r="AO34" t="str">
        <f t="array" ref="AO34">INDEX($AN$1:$AN$71,MATCH(SMALL(COUNTIF($AN$1:$AN$71,"&lt;"&amp;$AN$1:$AN$71),ROW($AN34:$AO34)),COUNTIF($AN$1:$AN$71,"&lt;"&amp;$AN$1:$AN$71),0))</f>
        <v>9999</v>
      </c>
      <c r="AP34" t="str">
        <f t="array" ref="AP34">INDEX($AM$1:$AM$71,SMALL(IF($AN$1:$AN$71=$AO34,ROW($AN$1:$AN$71)),COUNTIF($AO$1:$AO34,$AO34)),1)</f>
        <v>Islington</v>
      </c>
      <c r="AQ34" t="str">
        <f t="shared" si="3"/>
        <v/>
      </c>
      <c r="AT34" t="s">
        <v>522</v>
      </c>
      <c r="AU34" t="str">
        <f t="shared" si="4"/>
        <v>9999</v>
      </c>
      <c r="AV34" t="str">
        <f t="array" ref="AV34">INDEX($AU$1:$AU$39,MATCH(SMALL(COUNTIF($AU$1:$AU$39,"&lt;"&amp;$AU$1:$AU$39),ROW($AU34:$AV34)),COUNTIF($AU$1:$AU$39,"&lt;"&amp;$AU$1:$AU$39),0))</f>
        <v>9999</v>
      </c>
      <c r="AW34" t="str">
        <f t="array" ref="AW34">INDEX($AT$1:$AT$39,SMALL(IF($AU$1:$AU$39=$AV34,ROW($AU$1:$AU$39)),COUNTIF($AV$1:$AV34,$AV34)),1)</f>
        <v>Southampton</v>
      </c>
      <c r="AX34" t="str">
        <f t="shared" si="5"/>
        <v/>
      </c>
      <c r="BA34" t="s">
        <v>402</v>
      </c>
      <c r="BB34" t="str">
        <f t="shared" si="6"/>
        <v>9999</v>
      </c>
      <c r="BC34" t="str">
        <f t="array" ref="BC34">INDEX($BB$1:$BB$58,MATCH(SMALL(COUNTIF($BB$1:$BB$58,"&lt;"&amp;$BB$1:$BB$58),ROW($BB34:$BC34)),COUNTIF($BB$1:$BB$58,"&lt;"&amp;$BB$1:$BB$58),0))</f>
        <v>9999</v>
      </c>
      <c r="BD34" t="str">
        <f t="array" ref="BD34">INDEX($BA$1:$BA$58,SMALL(IF($BB$1:$BB$58=$BC34,ROW($BB$1:$BB$58)),COUNTIF($BC$1:$BC34,$BC34)),1)</f>
        <v>Hastings</v>
      </c>
      <c r="BE34" t="str">
        <f t="shared" si="7"/>
        <v/>
      </c>
      <c r="BH34" t="s">
        <v>502</v>
      </c>
      <c r="BI34">
        <f t="shared" si="8"/>
        <v>19</v>
      </c>
      <c r="BJ34">
        <f t="array" ref="BJ34">INDEX($BI$1:$BI$48,MATCH(SMALL(COUNTIF($BI$1:$BI$48,"&lt;"&amp;$BI$1:$BI$48),ROW($BI34:$BJ34)),COUNTIF($BI$1:$BI$48,"&lt;"&amp;$BI$1:$BI$48),0))</f>
        <v>34</v>
      </c>
      <c r="BK34" t="str">
        <f t="array" ref="BK34">INDEX($BH$1:$BH$48,SMALL(IF($BI$1:$BI$48=$BJ34,ROW($BI$1:$BI$48)),COUNTIF($BJ$1:$BJ34,$BJ34)),1)</f>
        <v>East Riding of Yorkshire</v>
      </c>
      <c r="BL34">
        <f t="shared" si="9"/>
        <v>0.93639973031687773</v>
      </c>
      <c r="BO34" t="s">
        <v>462</v>
      </c>
      <c r="BP34">
        <f t="shared" si="10"/>
        <v>42</v>
      </c>
      <c r="BQ34">
        <f t="array" ref="BQ34">INDEX($BP$1:$BP$55,MATCH(SMALL(COUNTIF($BP$1:$BP$55,"&lt;"&amp;$BP$1:$BP$55),ROW($BP34:$BQ34)),COUNTIF($BP$1:$BP$55,"&lt;"&amp;$BP$1:$BP$55),0))</f>
        <v>34</v>
      </c>
      <c r="BR34" t="str">
        <f t="array" ref="BR34">INDEX($BO$1:$BO$55,SMALL(IF($BP$1:$BP$55=$BQ34,ROW($BP$1:$BP$55)),COUNTIF($BQ$1:$BQ34,$BQ34)),1)</f>
        <v>South Northamptonshire</v>
      </c>
      <c r="BS34">
        <f t="shared" si="11"/>
        <v>0.71416425777928927</v>
      </c>
      <c r="BV34" t="s">
        <v>362</v>
      </c>
      <c r="BW34">
        <f t="shared" si="12"/>
        <v>15</v>
      </c>
      <c r="BX34">
        <f t="array" ref="BX34">INDEX($BW$1:$BW$55,MATCH(SMALL(COUNTIF($BW$1:$BW$55,"&lt;"&amp;$BW$1:$BW$55),ROW($BW34:$BX34)),COUNTIF($BW$1:$BW$55,"&lt;"&amp;$BW$1:$BW$55),0))</f>
        <v>34</v>
      </c>
      <c r="BY34" t="str">
        <f t="array" ref="BY34">INDEX($BV$1:$BV$55,SMALL(IF($BW$1:$BW$55=$BX34,ROW($BW$1:$BW$55)),COUNTIF($BX$1:$BX34,$BX34)),1)</f>
        <v>Amber Valley</v>
      </c>
      <c r="BZ34">
        <f t="shared" si="13"/>
        <v>0.95581988105352589</v>
      </c>
    </row>
    <row r="35" spans="1:78" x14ac:dyDescent="0.25">
      <c r="A35" t="s">
        <v>87</v>
      </c>
      <c r="B35" t="s">
        <v>88</v>
      </c>
      <c r="C35" t="s">
        <v>51</v>
      </c>
      <c r="D35" t="s">
        <v>10</v>
      </c>
      <c r="E35">
        <v>0</v>
      </c>
      <c r="F35">
        <v>0</v>
      </c>
      <c r="G35" t="str">
        <f>VLOOKUP($A35,'1213 rural'!$A$4:$C$329,2,FALSE)</f>
        <v/>
      </c>
      <c r="H35" t="str">
        <f>VLOOKUP($A35,'1213 rural'!$A$4:$C$329,3,FALSE)</f>
        <v/>
      </c>
      <c r="I35" t="str">
        <f t="shared" si="14"/>
        <v>9999</v>
      </c>
      <c r="J35" t="str">
        <f t="shared" si="15"/>
        <v/>
      </c>
      <c r="K35" t="str">
        <f t="shared" si="16"/>
        <v/>
      </c>
      <c r="L35" t="str">
        <f t="shared" si="17"/>
        <v>9999</v>
      </c>
      <c r="M35" t="str">
        <f t="shared" si="18"/>
        <v>Bristol City of</v>
      </c>
      <c r="N35" t="str">
        <f t="shared" si="19"/>
        <v/>
      </c>
      <c r="O35" t="str">
        <f t="shared" si="20"/>
        <v>9999</v>
      </c>
      <c r="P35" t="str">
        <f t="shared" si="21"/>
        <v/>
      </c>
      <c r="Q35" t="str">
        <f t="shared" si="22"/>
        <v/>
      </c>
      <c r="R35" t="str">
        <f t="shared" si="23"/>
        <v>9999</v>
      </c>
      <c r="S35" t="str">
        <f t="shared" si="24"/>
        <v/>
      </c>
      <c r="T35" t="str">
        <f t="shared" si="25"/>
        <v/>
      </c>
      <c r="U35" t="str">
        <f t="shared" si="26"/>
        <v>9999</v>
      </c>
      <c r="V35" t="str">
        <f t="shared" si="27"/>
        <v/>
      </c>
      <c r="W35" t="str">
        <f t="shared" si="28"/>
        <v/>
      </c>
      <c r="X35" t="str">
        <f t="shared" si="29"/>
        <v>9999</v>
      </c>
      <c r="Y35" t="str">
        <f t="shared" si="30"/>
        <v/>
      </c>
      <c r="Z35" t="str">
        <f t="shared" si="31"/>
        <v/>
      </c>
      <c r="AA35" t="str">
        <f t="shared" si="32"/>
        <v>9999</v>
      </c>
      <c r="AE35" t="s">
        <v>89</v>
      </c>
      <c r="AF35">
        <f t="shared" si="0"/>
        <v>25</v>
      </c>
      <c r="AG35">
        <f t="array" ref="AG35">INDEX($AF$1:$AF$326,MATCH(SMALL(COUNTIF($AF$1:$AF$326,"&lt;"&amp;$AF$1:$AF$326),ROW($AF35:$AG35)),COUNTIF($AF$1:$AF$326,"&lt;"&amp;$AF$1:$AF$326),0))</f>
        <v>35</v>
      </c>
      <c r="AH35" t="str">
        <f t="array" ref="AH35">INDEX($AE$1:$AE$326,SMALL(IF($AF$1:$AF$326=$AG35,ROW($AF$1:$AF$326)),COUNTIF($AG$1:$AG35,$AG35)),1)</f>
        <v>South Lakeland</v>
      </c>
      <c r="AI35">
        <f t="shared" si="1"/>
        <v>0.5258913858990989</v>
      </c>
      <c r="AM35" t="s">
        <v>314</v>
      </c>
      <c r="AN35" t="str">
        <f t="shared" si="2"/>
        <v>9999</v>
      </c>
      <c r="AO35" t="str">
        <f t="array" ref="AO35">INDEX($AN$1:$AN$71,MATCH(SMALL(COUNTIF($AN$1:$AN$71,"&lt;"&amp;$AN$1:$AN$71),ROW($AN35:$AO35)),COUNTIF($AN$1:$AN$71,"&lt;"&amp;$AN$1:$AN$71),0))</f>
        <v>9999</v>
      </c>
      <c r="AP35" t="str">
        <f t="array" ref="AP35">INDEX($AM$1:$AM$71,SMALL(IF($AN$1:$AN$71=$AO35,ROW($AN$1:$AN$71)),COUNTIF($AO$1:$AO35,$AO35)),1)</f>
        <v>Kensington and Chelsea</v>
      </c>
      <c r="AQ35" t="str">
        <f t="shared" si="3"/>
        <v/>
      </c>
      <c r="AT35" t="s">
        <v>542</v>
      </c>
      <c r="AU35" t="str">
        <f t="shared" si="4"/>
        <v>9999</v>
      </c>
      <c r="AV35" t="str">
        <f t="array" ref="AV35">INDEX($AU$1:$AU$39,MATCH(SMALL(COUNTIF($AU$1:$AU$39,"&lt;"&amp;$AU$1:$AU$39),ROW($AU35:$AV35)),COUNTIF($AU$1:$AU$39,"&lt;"&amp;$AU$1:$AU$39),0))</f>
        <v>9999</v>
      </c>
      <c r="AW35" t="str">
        <f t="array" ref="AW35">INDEX($AT$1:$AT$39,SMALL(IF($AU$1:$AU$39=$AV35,ROW($AU$1:$AU$39)),COUNTIF($AV$1:$AV35,$AV35)),1)</f>
        <v>Southend-on-Sea</v>
      </c>
      <c r="AX35" t="str">
        <f t="shared" si="5"/>
        <v/>
      </c>
      <c r="BA35" t="s">
        <v>406</v>
      </c>
      <c r="BB35" t="str">
        <f t="shared" si="6"/>
        <v>9999</v>
      </c>
      <c r="BC35" t="str">
        <f t="array" ref="BC35">INDEX($BB$1:$BB$58,MATCH(SMALL(COUNTIF($BB$1:$BB$58,"&lt;"&amp;$BB$1:$BB$58),ROW($BB35:$BC35)),COUNTIF($BB$1:$BB$58,"&lt;"&amp;$BB$1:$BB$58),0))</f>
        <v>9999</v>
      </c>
      <c r="BD35" t="str">
        <f t="array" ref="BD35">INDEX($BA$1:$BA$58,SMALL(IF($BB$1:$BB$58=$BC35,ROW($BB$1:$BB$58)),COUNTIF($BC$1:$BC35,$BC35)),1)</f>
        <v>Ipswich</v>
      </c>
      <c r="BE35" t="str">
        <f t="shared" si="7"/>
        <v/>
      </c>
      <c r="BH35" t="s">
        <v>514</v>
      </c>
      <c r="BI35">
        <f t="shared" si="8"/>
        <v>21</v>
      </c>
      <c r="BJ35">
        <f t="array" ref="BJ35">INDEX($BI$1:$BI$48,MATCH(SMALL(COUNTIF($BI$1:$BI$48,"&lt;"&amp;$BI$1:$BI$48),ROW($BI35:$BJ35)),COUNTIF($BI$1:$BI$48,"&lt;"&amp;$BI$1:$BI$48),0))</f>
        <v>35</v>
      </c>
      <c r="BK35" t="str">
        <f t="array" ref="BK35">INDEX($BH$1:$BH$48,SMALL(IF($BI$1:$BI$48=$BJ35,ROW($BI$1:$BI$48)),COUNTIF($BJ$1:$BJ35,$BJ35)),1)</f>
        <v>Central Bedfordshire</v>
      </c>
      <c r="BL35">
        <f t="shared" si="9"/>
        <v>0.94080015052802402</v>
      </c>
      <c r="BO35" t="s">
        <v>464</v>
      </c>
      <c r="BP35">
        <f t="shared" si="10"/>
        <v>18</v>
      </c>
      <c r="BQ35">
        <f t="array" ref="BQ35">INDEX($BP$1:$BP$55,MATCH(SMALL(COUNTIF($BP$1:$BP$55,"&lt;"&amp;$BP$1:$BP$55),ROW($BP35:$BQ35)),COUNTIF($BP$1:$BP$55,"&lt;"&amp;$BP$1:$BP$55),0))</f>
        <v>35</v>
      </c>
      <c r="BR35" t="str">
        <f t="array" ref="BR35">INDEX($BO$1:$BO$55,SMALL(IF($BP$1:$BP$55=$BQ35,ROW($BP$1:$BP$55)),COUNTIF($BQ$1:$BQ35,$BQ35)),1)</f>
        <v>South Holland</v>
      </c>
      <c r="BS35">
        <f t="shared" si="11"/>
        <v>0.7231965286566624</v>
      </c>
      <c r="BV35" t="s">
        <v>364</v>
      </c>
      <c r="BW35">
        <f t="shared" si="12"/>
        <v>7</v>
      </c>
      <c r="BX35">
        <f t="array" ref="BX35">INDEX($BW$1:$BW$55,MATCH(SMALL(COUNTIF($BW$1:$BW$55,"&lt;"&amp;$BW$1:$BW$55),ROW($BW35:$BX35)),COUNTIF($BW$1:$BW$55,"&lt;"&amp;$BW$1:$BW$55),0))</f>
        <v>35</v>
      </c>
      <c r="BY35" t="str">
        <f t="array" ref="BY35">INDEX($BV$1:$BV$55,SMALL(IF($BW$1:$BW$55=$BX35,ROW($BW$1:$BW$55)),COUNTIF($BX$1:$BX35,$BX35)),1)</f>
        <v>Chorley</v>
      </c>
      <c r="BZ35">
        <f t="shared" si="13"/>
        <v>0.98574461631786481</v>
      </c>
    </row>
    <row r="36" spans="1:78" x14ac:dyDescent="0.25">
      <c r="A36" t="s">
        <v>89</v>
      </c>
      <c r="B36" t="s">
        <v>90</v>
      </c>
      <c r="C36" t="s">
        <v>31</v>
      </c>
      <c r="D36" t="s">
        <v>18</v>
      </c>
      <c r="E36">
        <v>60172</v>
      </c>
      <c r="F36">
        <v>0.48652931854199682</v>
      </c>
      <c r="G36">
        <f>VLOOKUP($A36,'1213 rural'!$A$4:$C$329,2,FALSE)</f>
        <v>0.49372963365261185</v>
      </c>
      <c r="H36">
        <f>VLOOKUP($A36,'1213 rural'!$A$4:$C$329,3,FALSE)</f>
        <v>10</v>
      </c>
      <c r="I36">
        <f t="shared" si="14"/>
        <v>25</v>
      </c>
      <c r="J36" t="str">
        <f t="shared" si="15"/>
        <v/>
      </c>
      <c r="K36" t="str">
        <f t="shared" si="16"/>
        <v/>
      </c>
      <c r="L36" t="str">
        <f t="shared" si="17"/>
        <v>9999</v>
      </c>
      <c r="M36" t="str">
        <f t="shared" si="18"/>
        <v/>
      </c>
      <c r="N36" t="str">
        <f t="shared" si="19"/>
        <v/>
      </c>
      <c r="O36" t="str">
        <f t="shared" si="20"/>
        <v>9999</v>
      </c>
      <c r="P36" t="str">
        <f t="shared" si="21"/>
        <v/>
      </c>
      <c r="Q36" t="str">
        <f t="shared" si="22"/>
        <v/>
      </c>
      <c r="R36" t="str">
        <f t="shared" si="23"/>
        <v>9999</v>
      </c>
      <c r="S36" t="str">
        <f t="shared" si="24"/>
        <v/>
      </c>
      <c r="T36" t="str">
        <f t="shared" si="25"/>
        <v/>
      </c>
      <c r="U36" t="str">
        <f t="shared" si="26"/>
        <v>9999</v>
      </c>
      <c r="V36" t="str">
        <f t="shared" si="27"/>
        <v/>
      </c>
      <c r="W36" t="str">
        <f t="shared" si="28"/>
        <v/>
      </c>
      <c r="X36" t="str">
        <f t="shared" si="29"/>
        <v>9999</v>
      </c>
      <c r="Y36" t="str">
        <f t="shared" si="30"/>
        <v>Broadland</v>
      </c>
      <c r="Z36">
        <f t="shared" si="31"/>
        <v>0.49372963365261185</v>
      </c>
      <c r="AA36">
        <f t="shared" si="32"/>
        <v>8</v>
      </c>
      <c r="AE36" t="s">
        <v>91</v>
      </c>
      <c r="AF36" t="str">
        <f t="shared" si="0"/>
        <v>9999</v>
      </c>
      <c r="AG36">
        <f t="array" ref="AG36">INDEX($AF$1:$AF$326,MATCH(SMALL(COUNTIF($AF$1:$AF$326,"&lt;"&amp;$AF$1:$AF$326),ROW($AF36:$AG36)),COUNTIF($AF$1:$AF$326,"&lt;"&amp;$AF$1:$AF$326),0))</f>
        <v>36</v>
      </c>
      <c r="AH36" t="str">
        <f t="array" ref="AH36">INDEX($AE$1:$AE$326,SMALL(IF($AF$1:$AF$326=$AG36,ROW($AF$1:$AF$326)),COUNTIF($AG$1:$AG36,$AG36)),1)</f>
        <v>Taunton Deane</v>
      </c>
      <c r="AI36">
        <f t="shared" si="1"/>
        <v>0.53624095093395296</v>
      </c>
      <c r="AM36" t="s">
        <v>318</v>
      </c>
      <c r="AN36">
        <f t="shared" si="2"/>
        <v>2</v>
      </c>
      <c r="AO36" t="str">
        <f t="array" ref="AO36">INDEX($AN$1:$AN$71,MATCH(SMALL(COUNTIF($AN$1:$AN$71,"&lt;"&amp;$AN$1:$AN$71),ROW($AN36:$AO36)),COUNTIF($AN$1:$AN$71,"&lt;"&amp;$AN$1:$AN$71),0))</f>
        <v>9999</v>
      </c>
      <c r="AP36" t="str">
        <f t="array" ref="AP36">INDEX($AM$1:$AM$71,SMALL(IF($AN$1:$AN$71=$AO36,ROW($AN$1:$AN$71)),COUNTIF($AO$1:$AO36,$AO36)),1)</f>
        <v>Kingston upon Thames</v>
      </c>
      <c r="AQ36" t="str">
        <f t="shared" si="3"/>
        <v/>
      </c>
      <c r="AT36" t="s">
        <v>544</v>
      </c>
      <c r="AU36" t="str">
        <f t="shared" si="4"/>
        <v>9999</v>
      </c>
      <c r="AV36" t="str">
        <f t="array" ref="AV36">INDEX($AU$1:$AU$39,MATCH(SMALL(COUNTIF($AU$1:$AU$39,"&lt;"&amp;$AU$1:$AU$39),ROW($AU36:$AV36)),COUNTIF($AU$1:$AU$39,"&lt;"&amp;$AU$1:$AU$39),0))</f>
        <v>9999</v>
      </c>
      <c r="AW36" t="str">
        <f t="array" ref="AW36">INDEX($AT$1:$AT$39,SMALL(IF($AU$1:$AU$39=$AV36,ROW($AU$1:$AU$39)),COUNTIF($AV$1:$AV36,$AV36)),1)</f>
        <v>Stockton-on-Tees</v>
      </c>
      <c r="AX36" t="str">
        <f t="shared" si="5"/>
        <v/>
      </c>
      <c r="BA36" t="s">
        <v>412</v>
      </c>
      <c r="BB36" t="str">
        <f t="shared" si="6"/>
        <v>9999</v>
      </c>
      <c r="BC36" t="str">
        <f t="array" ref="BC36">INDEX($BB$1:$BB$58,MATCH(SMALL(COUNTIF($BB$1:$BB$58,"&lt;"&amp;$BB$1:$BB$58),ROW($BB36:$BC36)),COUNTIF($BB$1:$BB$58,"&lt;"&amp;$BB$1:$BB$58),0))</f>
        <v>9999</v>
      </c>
      <c r="BD36" t="str">
        <f t="array" ref="BD36">INDEX($BA$1:$BA$58,SMALL(IF($BB$1:$BB$58=$BC36,ROW($BB$1:$BB$58)),COUNTIF($BC$1:$BC36,$BC36)),1)</f>
        <v>Lincoln</v>
      </c>
      <c r="BE36" t="str">
        <f t="shared" si="7"/>
        <v/>
      </c>
      <c r="BH36" t="s">
        <v>530</v>
      </c>
      <c r="BI36" t="str">
        <f t="shared" si="8"/>
        <v>9999</v>
      </c>
      <c r="BJ36">
        <f t="array" ref="BJ36">INDEX($BI$1:$BI$48,MATCH(SMALL(COUNTIF($BI$1:$BI$48,"&lt;"&amp;$BI$1:$BI$48),ROW($BI36:$BJ36)),COUNTIF($BI$1:$BI$48,"&lt;"&amp;$BI$1:$BI$48),0))</f>
        <v>36</v>
      </c>
      <c r="BK36" t="str">
        <f t="array" ref="BK36">INDEX($BH$1:$BH$48,SMALL(IF($BI$1:$BI$48=$BJ36,ROW($BI$1:$BI$48)),COUNTIF($BJ$1:$BJ36,$BJ36)),1)</f>
        <v>Sevenoaks</v>
      </c>
      <c r="BL36">
        <f t="shared" si="9"/>
        <v>0.94719393795879703</v>
      </c>
      <c r="BO36" t="s">
        <v>476</v>
      </c>
      <c r="BP36">
        <f t="shared" si="10"/>
        <v>40</v>
      </c>
      <c r="BQ36">
        <f t="array" ref="BQ36">INDEX($BP$1:$BP$55,MATCH(SMALL(COUNTIF($BP$1:$BP$55,"&lt;"&amp;$BP$1:$BP$55),ROW($BP36:$BQ36)),COUNTIF($BP$1:$BP$55,"&lt;"&amp;$BP$1:$BP$55),0))</f>
        <v>36</v>
      </c>
      <c r="BR36" t="str">
        <f t="array" ref="BR36">INDEX($BO$1:$BO$55,SMALL(IF($BP$1:$BP$55=$BQ36,ROW($BP$1:$BP$55)),COUNTIF($BQ$1:$BQ36,$BQ36)),1)</f>
        <v>Mid Suffolk</v>
      </c>
      <c r="BS36">
        <f t="shared" si="11"/>
        <v>0.72327498915087518</v>
      </c>
      <c r="BV36" t="s">
        <v>382</v>
      </c>
      <c r="BW36" t="str">
        <f t="shared" si="12"/>
        <v>9999</v>
      </c>
      <c r="BX36">
        <f t="array" ref="BX36">INDEX($BW$1:$BW$55,MATCH(SMALL(COUNTIF($BW$1:$BW$55,"&lt;"&amp;$BW$1:$BW$55),ROW($BW36:$BX36)),COUNTIF($BW$1:$BW$55,"&lt;"&amp;$BW$1:$BW$55),0))</f>
        <v>36</v>
      </c>
      <c r="BY36" t="str">
        <f t="array" ref="BY36">INDEX($BV$1:$BV$55,SMALL(IF($BW$1:$BW$55=$BX36,ROW($BW$1:$BW$55)),COUNTIF($BX$1:$BX36,$BX36)),1)</f>
        <v>Calderdale</v>
      </c>
      <c r="BZ36">
        <f t="shared" si="13"/>
        <v>1</v>
      </c>
    </row>
    <row r="37" spans="1:78" x14ac:dyDescent="0.25">
      <c r="A37" t="s">
        <v>91</v>
      </c>
      <c r="B37" t="s">
        <v>92</v>
      </c>
      <c r="C37" t="s">
        <v>34</v>
      </c>
      <c r="D37" t="s">
        <v>35</v>
      </c>
      <c r="E37">
        <v>3312</v>
      </c>
      <c r="F37">
        <v>1.0602471348998015E-2</v>
      </c>
      <c r="G37" t="str">
        <f>VLOOKUP($A37,'1213 rural'!$A$4:$C$329,2,FALSE)</f>
        <v/>
      </c>
      <c r="H37" t="str">
        <f>VLOOKUP($A37,'1213 rural'!$A$4:$C$329,3,FALSE)</f>
        <v/>
      </c>
      <c r="I37" t="str">
        <f t="shared" si="14"/>
        <v>9999</v>
      </c>
      <c r="J37" t="str">
        <f t="shared" si="15"/>
        <v>Bromley</v>
      </c>
      <c r="K37" t="str">
        <f t="shared" si="16"/>
        <v/>
      </c>
      <c r="L37" t="str">
        <f t="shared" si="17"/>
        <v>9999</v>
      </c>
      <c r="M37" t="str">
        <f t="shared" si="18"/>
        <v/>
      </c>
      <c r="N37" t="str">
        <f t="shared" si="19"/>
        <v/>
      </c>
      <c r="O37" t="str">
        <f t="shared" si="20"/>
        <v>9999</v>
      </c>
      <c r="P37" t="str">
        <f t="shared" si="21"/>
        <v/>
      </c>
      <c r="Q37" t="str">
        <f t="shared" si="22"/>
        <v/>
      </c>
      <c r="R37" t="str">
        <f t="shared" si="23"/>
        <v>9999</v>
      </c>
      <c r="S37" t="str">
        <f t="shared" si="24"/>
        <v/>
      </c>
      <c r="T37" t="str">
        <f t="shared" si="25"/>
        <v/>
      </c>
      <c r="U37" t="str">
        <f t="shared" si="26"/>
        <v>9999</v>
      </c>
      <c r="V37" t="str">
        <f t="shared" si="27"/>
        <v/>
      </c>
      <c r="W37" t="str">
        <f t="shared" si="28"/>
        <v/>
      </c>
      <c r="X37" t="str">
        <f t="shared" si="29"/>
        <v>9999</v>
      </c>
      <c r="Y37" t="str">
        <f t="shared" si="30"/>
        <v/>
      </c>
      <c r="Z37" t="str">
        <f t="shared" si="31"/>
        <v/>
      </c>
      <c r="AA37" t="str">
        <f t="shared" si="32"/>
        <v>9999</v>
      </c>
      <c r="AE37" t="s">
        <v>93</v>
      </c>
      <c r="AF37">
        <f t="shared" si="0"/>
        <v>136</v>
      </c>
      <c r="AG37">
        <f t="array" ref="AG37">INDEX($AF$1:$AF$326,MATCH(SMALL(COUNTIF($AF$1:$AF$326,"&lt;"&amp;$AF$1:$AF$326),ROW($AF37:$AG37)),COUNTIF($AF$1:$AF$326,"&lt;"&amp;$AF$1:$AF$326),0))</f>
        <v>37</v>
      </c>
      <c r="AH37" t="str">
        <f t="array" ref="AH37">INDEX($AE$1:$AE$326,SMALL(IF($AF$1:$AF$326=$AG37,ROW($AF$1:$AF$326)),COUNTIF($AG$1:$AG37,$AG37)),1)</f>
        <v>Allerdale</v>
      </c>
      <c r="AI37">
        <f t="shared" si="1"/>
        <v>0.53905714005684602</v>
      </c>
      <c r="AM37" t="s">
        <v>324</v>
      </c>
      <c r="AN37" t="str">
        <f t="shared" si="2"/>
        <v>9999</v>
      </c>
      <c r="AO37" t="str">
        <f t="array" ref="AO37">INDEX($AN$1:$AN$71,MATCH(SMALL(COUNTIF($AN$1:$AN$71,"&lt;"&amp;$AN$1:$AN$71),ROW($AN37:$AO37)),COUNTIF($AN$1:$AN$71,"&lt;"&amp;$AN$1:$AN$71),0))</f>
        <v>9999</v>
      </c>
      <c r="AP37" t="str">
        <f t="array" ref="AP37">INDEX($AM$1:$AM$71,SMALL(IF($AN$1:$AN$71=$AO37,ROW($AN$1:$AN$71)),COUNTIF($AO$1:$AO37,$AO37)),1)</f>
        <v>Knowsley</v>
      </c>
      <c r="AQ37" t="str">
        <f t="shared" si="3"/>
        <v/>
      </c>
      <c r="AT37" t="s">
        <v>652</v>
      </c>
      <c r="AU37" t="str">
        <f t="shared" si="4"/>
        <v>9999</v>
      </c>
      <c r="AV37" t="str">
        <f t="array" ref="AV37">INDEX($AU$1:$AU$39,MATCH(SMALL(COUNTIF($AU$1:$AU$39,"&lt;"&amp;$AU$1:$AU$39),ROW($AU37:$AV37)),COUNTIF($AU$1:$AU$39,"&lt;"&amp;$AU$1:$AU$39),0))</f>
        <v>9999</v>
      </c>
      <c r="AW37" t="str">
        <f t="array" ref="AW37">INDEX($AT$1:$AT$39,SMALL(IF($AU$1:$AU$39=$AV37,ROW($AU$1:$AU$39)),COUNTIF($AV$1:$AV37,$AV37)),1)</f>
        <v>Stoke-on-Trent</v>
      </c>
      <c r="AX37" t="str">
        <f t="shared" si="5"/>
        <v/>
      </c>
      <c r="BA37" t="s">
        <v>414</v>
      </c>
      <c r="BB37" t="str">
        <f t="shared" si="6"/>
        <v>9999</v>
      </c>
      <c r="BC37" t="str">
        <f t="array" ref="BC37">INDEX($BB$1:$BB$58,MATCH(SMALL(COUNTIF($BB$1:$BB$58,"&lt;"&amp;$BB$1:$BB$58),ROW($BB37:$BC37)),COUNTIF($BB$1:$BB$58,"&lt;"&amp;$BB$1:$BB$58),0))</f>
        <v>9999</v>
      </c>
      <c r="BD37" t="str">
        <f t="array" ref="BD37">INDEX($BA$1:$BA$58,SMALL(IF($BB$1:$BB$58=$BC37,ROW($BB$1:$BB$58)),COUNTIF($BC$1:$BC37,$BC37)),1)</f>
        <v>Luton</v>
      </c>
      <c r="BE37" t="str">
        <f t="shared" si="7"/>
        <v/>
      </c>
      <c r="BH37" t="s">
        <v>536</v>
      </c>
      <c r="BI37">
        <f t="shared" si="8"/>
        <v>38</v>
      </c>
      <c r="BJ37">
        <f t="array" ref="BJ37">INDEX($BI$1:$BI$48,MATCH(SMALL(COUNTIF($BI$1:$BI$48,"&lt;"&amp;$BI$1:$BI$48),ROW($BI37:$BJ37)),COUNTIF($BI$1:$BI$48,"&lt;"&amp;$BI$1:$BI$48),0))</f>
        <v>37</v>
      </c>
      <c r="BK37" t="str">
        <f t="array" ref="BK37">INDEX($BH$1:$BH$48,SMALL(IF($BI$1:$BI$48=$BJ37,ROW($BI$1:$BI$48)),COUNTIF($BJ$1:$BJ37,$BJ37)),1)</f>
        <v>Braintree</v>
      </c>
      <c r="BL37">
        <f t="shared" si="9"/>
        <v>0.99925056207844121</v>
      </c>
      <c r="BO37" t="s">
        <v>492</v>
      </c>
      <c r="BP37">
        <f t="shared" si="10"/>
        <v>33</v>
      </c>
      <c r="BQ37">
        <f t="array" ref="BQ37">INDEX($BP$1:$BP$55,MATCH(SMALL(COUNTIF($BP$1:$BP$55,"&lt;"&amp;$BP$1:$BP$55),ROW($BP37:$BQ37)),COUNTIF($BP$1:$BP$55,"&lt;"&amp;$BP$1:$BP$55),0))</f>
        <v>37</v>
      </c>
      <c r="BR37" t="str">
        <f t="array" ref="BR37">INDEX($BO$1:$BO$55,SMALL(IF($BP$1:$BP$55=$BQ37,ROW($BP$1:$BP$55)),COUNTIF($BQ$1:$BQ37,$BQ37)),1)</f>
        <v>South Norfolk</v>
      </c>
      <c r="BS37">
        <f t="shared" si="11"/>
        <v>0.73120795554255635</v>
      </c>
      <c r="BV37" t="s">
        <v>432</v>
      </c>
      <c r="BW37">
        <f t="shared" si="12"/>
        <v>37</v>
      </c>
      <c r="BX37">
        <f t="array" ref="BX37">INDEX($BW$1:$BW$55,MATCH(SMALL(COUNTIF($BW$1:$BW$55,"&lt;"&amp;$BW$1:$BW$55),ROW($BW37:$BX37)),COUNTIF($BW$1:$BW$55,"&lt;"&amp;$BW$1:$BW$55),0))</f>
        <v>37</v>
      </c>
      <c r="BY37" t="str">
        <f t="array" ref="BY37">INDEX($BV$1:$BV$55,SMALL(IF($BW$1:$BW$55=$BX37,ROW($BW$1:$BW$55)),COUNTIF($BX$1:$BX37,$BX37)),1)</f>
        <v>Redcar and Cleveland</v>
      </c>
      <c r="BZ37">
        <f t="shared" si="13"/>
        <v>1.0173974972021569</v>
      </c>
    </row>
    <row r="38" spans="1:78" x14ac:dyDescent="0.25">
      <c r="A38" t="s">
        <v>93</v>
      </c>
      <c r="B38" t="s">
        <v>94</v>
      </c>
      <c r="C38" t="s">
        <v>58</v>
      </c>
      <c r="D38" t="s">
        <v>18</v>
      </c>
      <c r="E38">
        <v>28831</v>
      </c>
      <c r="F38">
        <v>0.30854763968707527</v>
      </c>
      <c r="G38">
        <f>VLOOKUP($A38,'1213 rural'!$A$4:$C$329,2,FALSE)</f>
        <v>1.0348186023861699</v>
      </c>
      <c r="H38">
        <f>VLOOKUP($A38,'1213 rural'!$A$4:$C$329,3,FALSE)</f>
        <v>17</v>
      </c>
      <c r="I38">
        <f t="shared" si="14"/>
        <v>136</v>
      </c>
      <c r="J38" t="str">
        <f t="shared" si="15"/>
        <v/>
      </c>
      <c r="K38" t="str">
        <f t="shared" si="16"/>
        <v/>
      </c>
      <c r="L38" t="str">
        <f t="shared" si="17"/>
        <v>9999</v>
      </c>
      <c r="M38" t="str">
        <f t="shared" si="18"/>
        <v/>
      </c>
      <c r="N38" t="str">
        <f t="shared" si="19"/>
        <v/>
      </c>
      <c r="O38" t="str">
        <f t="shared" si="20"/>
        <v>9999</v>
      </c>
      <c r="P38" t="str">
        <f t="shared" si="21"/>
        <v/>
      </c>
      <c r="Q38" t="str">
        <f t="shared" si="22"/>
        <v/>
      </c>
      <c r="R38" t="str">
        <f t="shared" si="23"/>
        <v>9999</v>
      </c>
      <c r="S38" t="str">
        <f t="shared" si="24"/>
        <v/>
      </c>
      <c r="T38" t="str">
        <f t="shared" si="25"/>
        <v/>
      </c>
      <c r="U38" t="str">
        <f t="shared" si="26"/>
        <v>9999</v>
      </c>
      <c r="V38" t="str">
        <f t="shared" si="27"/>
        <v/>
      </c>
      <c r="W38" t="str">
        <f t="shared" si="28"/>
        <v/>
      </c>
      <c r="X38" t="str">
        <f t="shared" si="29"/>
        <v>9999</v>
      </c>
      <c r="Y38" t="str">
        <f t="shared" si="30"/>
        <v>Bromsgrove</v>
      </c>
      <c r="Z38">
        <f t="shared" si="31"/>
        <v>1.0348186023861699</v>
      </c>
      <c r="AA38">
        <f t="shared" si="32"/>
        <v>38</v>
      </c>
      <c r="AE38" t="s">
        <v>95</v>
      </c>
      <c r="AF38" t="str">
        <f t="shared" si="0"/>
        <v>9999</v>
      </c>
      <c r="AG38">
        <f t="array" ref="AG38">INDEX($AF$1:$AF$326,MATCH(SMALL(COUNTIF($AF$1:$AF$326,"&lt;"&amp;$AF$1:$AF$326),ROW($AF38:$AG38)),COUNTIF($AF$1:$AF$326,"&lt;"&amp;$AF$1:$AF$326),0))</f>
        <v>38</v>
      </c>
      <c r="AH38" t="str">
        <f t="array" ref="AH38">INDEX($AE$1:$AE$326,SMALL(IF($AF$1:$AF$326=$AG38,ROW($AF$1:$AF$326)),COUNTIF($AG$1:$AG38,$AG38)),1)</f>
        <v>Cotswold</v>
      </c>
      <c r="AI38">
        <f t="shared" si="1"/>
        <v>0.54030689431597145</v>
      </c>
      <c r="AM38" t="s">
        <v>330</v>
      </c>
      <c r="AN38" t="str">
        <f t="shared" si="2"/>
        <v>9999</v>
      </c>
      <c r="AO38" t="str">
        <f t="array" ref="AO38">INDEX($AN$1:$AN$71,MATCH(SMALL(COUNTIF($AN$1:$AN$71,"&lt;"&amp;$AN$1:$AN$71),ROW($AN38:$AO38)),COUNTIF($AN$1:$AN$71,"&lt;"&amp;$AN$1:$AN$71),0))</f>
        <v>9999</v>
      </c>
      <c r="AP38" t="str">
        <f t="array" ref="AP38">INDEX($AM$1:$AM$71,SMALL(IF($AN$1:$AN$71=$AO38,ROW($AN$1:$AN$71)),COUNTIF($AO$1:$AO38,$AO38)),1)</f>
        <v>Lambeth</v>
      </c>
      <c r="AQ38" t="str">
        <f t="shared" si="3"/>
        <v/>
      </c>
      <c r="AT38" t="s">
        <v>656</v>
      </c>
      <c r="AU38">
        <f t="shared" si="4"/>
        <v>1</v>
      </c>
      <c r="AV38" t="str">
        <f t="array" ref="AV38">INDEX($AU$1:$AU$39,MATCH(SMALL(COUNTIF($AU$1:$AU$39,"&lt;"&amp;$AU$1:$AU$39),ROW($AU38:$AV38)),COUNTIF($AU$1:$AU$39,"&lt;"&amp;$AU$1:$AU$39),0))</f>
        <v>9999</v>
      </c>
      <c r="AW38" t="str">
        <f t="array" ref="AW38">INDEX($AT$1:$AT$39,SMALL(IF($AU$1:$AU$39=$AV38,ROW($AU$1:$AU$39)),COUNTIF($AV$1:$AV38,$AV38)),1)</f>
        <v>Wirral</v>
      </c>
      <c r="AX38" t="str">
        <f t="shared" si="5"/>
        <v/>
      </c>
      <c r="BA38" t="s">
        <v>416</v>
      </c>
      <c r="BB38">
        <f t="shared" si="6"/>
        <v>6</v>
      </c>
      <c r="BC38" t="str">
        <f t="array" ref="BC38">INDEX($BB$1:$BB$58,MATCH(SMALL(COUNTIF($BB$1:$BB$58,"&lt;"&amp;$BB$1:$BB$58),ROW($BB38:$BC38)),COUNTIF($BB$1:$BB$58,"&lt;"&amp;$BB$1:$BB$58),0))</f>
        <v>9999</v>
      </c>
      <c r="BD38" t="str">
        <f t="array" ref="BD38">INDEX($BA$1:$BA$58,SMALL(IF($BB$1:$BB$58=$BC38,ROW($BB$1:$BB$58)),COUNTIF($BC$1:$BC38,$BC38)),1)</f>
        <v>Mansfield</v>
      </c>
      <c r="BE38" t="str">
        <f t="shared" si="7"/>
        <v/>
      </c>
      <c r="BH38" t="s">
        <v>548</v>
      </c>
      <c r="BI38">
        <f t="shared" si="8"/>
        <v>2</v>
      </c>
      <c r="BJ38">
        <f t="array" ref="BJ38">INDEX($BI$1:$BI$48,MATCH(SMALL(COUNTIF($BI$1:$BI$48,"&lt;"&amp;$BI$1:$BI$48),ROW($BI38:$BJ38)),COUNTIF($BI$1:$BI$48,"&lt;"&amp;$BI$1:$BI$48),0))</f>
        <v>38</v>
      </c>
      <c r="BK38" t="str">
        <f t="array" ref="BK38">INDEX($BH$1:$BH$48,SMALL(IF($BI$1:$BI$48=$BJ38,ROW($BI$1:$BI$48)),COUNTIF($BJ$1:$BJ38,$BJ38)),1)</f>
        <v>Staffordshire Moorlands</v>
      </c>
      <c r="BL38">
        <f t="shared" si="9"/>
        <v>1.0654670297146918</v>
      </c>
      <c r="BO38" t="s">
        <v>498</v>
      </c>
      <c r="BP38">
        <f t="shared" si="10"/>
        <v>10</v>
      </c>
      <c r="BQ38">
        <f t="array" ref="BQ38">INDEX($BP$1:$BP$55,MATCH(SMALL(COUNTIF($BP$1:$BP$55,"&lt;"&amp;$BP$1:$BP$55),ROW($BP38:$BQ38)),COUNTIF($BP$1:$BP$55,"&lt;"&amp;$BP$1:$BP$55),0))</f>
        <v>38</v>
      </c>
      <c r="BR38" t="str">
        <f t="array" ref="BR38">INDEX($BO$1:$BO$55,SMALL(IF($BP$1:$BP$55=$BQ38,ROW($BP$1:$BP$55)),COUNTIF($BQ$1:$BQ38,$BQ38)),1)</f>
        <v>Eden</v>
      </c>
      <c r="BS38">
        <f t="shared" si="11"/>
        <v>0.78050472638973201</v>
      </c>
      <c r="BV38" t="s">
        <v>454</v>
      </c>
      <c r="BW38">
        <f t="shared" si="12"/>
        <v>18</v>
      </c>
      <c r="BX38">
        <f t="array" ref="BX38">INDEX($BW$1:$BW$55,MATCH(SMALL(COUNTIF($BW$1:$BW$55,"&lt;"&amp;$BW$1:$BW$55),ROW($BW38:$BX38)),COUNTIF($BW$1:$BW$55,"&lt;"&amp;$BW$1:$BW$55),0))</f>
        <v>38</v>
      </c>
      <c r="BY38" t="str">
        <f t="array" ref="BY38">INDEX($BV$1:$BV$55,SMALL(IF($BW$1:$BW$55=$BX38,ROW($BW$1:$BW$55)),COUNTIF($BX$1:$BX38,$BX38)),1)</f>
        <v>Bromsgrove</v>
      </c>
      <c r="BZ38">
        <f t="shared" si="13"/>
        <v>1.0348186023861699</v>
      </c>
    </row>
    <row r="39" spans="1:78" x14ac:dyDescent="0.25">
      <c r="A39" t="s">
        <v>95</v>
      </c>
      <c r="B39" t="s">
        <v>96</v>
      </c>
      <c r="C39" t="s">
        <v>31</v>
      </c>
      <c r="D39" t="s">
        <v>35</v>
      </c>
      <c r="E39">
        <v>0</v>
      </c>
      <c r="F39">
        <v>0</v>
      </c>
      <c r="G39" t="str">
        <f>VLOOKUP($A39,'1213 rural'!$A$4:$C$329,2,FALSE)</f>
        <v/>
      </c>
      <c r="H39" t="str">
        <f>VLOOKUP($A39,'1213 rural'!$A$4:$C$329,3,FALSE)</f>
        <v/>
      </c>
      <c r="I39" t="str">
        <f t="shared" si="14"/>
        <v>9999</v>
      </c>
      <c r="J39" t="str">
        <f t="shared" si="15"/>
        <v>Broxbourne</v>
      </c>
      <c r="K39" t="str">
        <f t="shared" si="16"/>
        <v/>
      </c>
      <c r="L39" t="str">
        <f t="shared" si="17"/>
        <v>9999</v>
      </c>
      <c r="M39" t="str">
        <f t="shared" si="18"/>
        <v/>
      </c>
      <c r="N39" t="str">
        <f t="shared" si="19"/>
        <v/>
      </c>
      <c r="O39" t="str">
        <f t="shared" si="20"/>
        <v>9999</v>
      </c>
      <c r="P39" t="str">
        <f t="shared" si="21"/>
        <v/>
      </c>
      <c r="Q39" t="str">
        <f t="shared" si="22"/>
        <v/>
      </c>
      <c r="R39" t="str">
        <f t="shared" si="23"/>
        <v>9999</v>
      </c>
      <c r="S39" t="str">
        <f t="shared" si="24"/>
        <v/>
      </c>
      <c r="T39" t="str">
        <f t="shared" si="25"/>
        <v/>
      </c>
      <c r="U39" t="str">
        <f t="shared" si="26"/>
        <v>9999</v>
      </c>
      <c r="V39" t="str">
        <f t="shared" si="27"/>
        <v/>
      </c>
      <c r="W39" t="str">
        <f t="shared" si="28"/>
        <v/>
      </c>
      <c r="X39" t="str">
        <f t="shared" si="29"/>
        <v>9999</v>
      </c>
      <c r="Y39" t="str">
        <f t="shared" si="30"/>
        <v/>
      </c>
      <c r="Z39" t="str">
        <f t="shared" si="31"/>
        <v/>
      </c>
      <c r="AA39" t="str">
        <f t="shared" si="32"/>
        <v>9999</v>
      </c>
      <c r="AE39" t="s">
        <v>97</v>
      </c>
      <c r="AF39" t="str">
        <f t="shared" si="0"/>
        <v>9999</v>
      </c>
      <c r="AG39">
        <f t="array" ref="AG39">INDEX($AF$1:$AF$326,MATCH(SMALL(COUNTIF($AF$1:$AF$326,"&lt;"&amp;$AF$1:$AF$326),ROW($AF39:$AG39)),COUNTIF($AF$1:$AF$326,"&lt;"&amp;$AF$1:$AF$326),0))</f>
        <v>39</v>
      </c>
      <c r="AH39" t="str">
        <f t="array" ref="AH39">INDEX($AE$1:$AE$326,SMALL(IF($AF$1:$AF$326=$AG39,ROW($AF$1:$AF$326)),COUNTIF($AG$1:$AG39,$AG39)),1)</f>
        <v>Sedgemoor</v>
      </c>
      <c r="AI39">
        <f t="shared" si="1"/>
        <v>0.54072321730314299</v>
      </c>
      <c r="AM39" t="s">
        <v>340</v>
      </c>
      <c r="AN39" t="str">
        <f t="shared" si="2"/>
        <v>9999</v>
      </c>
      <c r="AO39" t="str">
        <f t="array" ref="AO39">INDEX($AN$1:$AN$71,MATCH(SMALL(COUNTIF($AN$1:$AN$71,"&lt;"&amp;$AN$1:$AN$71),ROW($AN39:$AO39)),COUNTIF($AN$1:$AN$71,"&lt;"&amp;$AN$1:$AN$71),0))</f>
        <v>9999</v>
      </c>
      <c r="AP39" t="str">
        <f t="array" ref="AP39">INDEX($AM$1:$AM$71,SMALL(IF($AN$1:$AN$71=$AO39,ROW($AN$1:$AN$71)),COUNTIF($AO$1:$AO39,$AO39)),1)</f>
        <v>Lewisham</v>
      </c>
      <c r="AQ39" t="str">
        <f t="shared" si="3"/>
        <v/>
      </c>
      <c r="AT39" t="s">
        <v>662</v>
      </c>
      <c r="AU39" t="str">
        <f t="shared" si="4"/>
        <v>9999</v>
      </c>
      <c r="AV39" t="str">
        <f t="array" ref="AV39">INDEX($AU$1:$AU$39,MATCH(SMALL(COUNTIF($AU$1:$AU$39,"&lt;"&amp;$AU$1:$AU$39),ROW($AU39:$AV39)),COUNTIF($AU$1:$AU$39,"&lt;"&amp;$AU$1:$AU$39),0))</f>
        <v>9999</v>
      </c>
      <c r="AW39" t="str">
        <f t="array" ref="AW39">INDEX($AT$1:$AT$39,SMALL(IF($AU$1:$AU$39=$AV39,ROW($AU$1:$AU$39)),COUNTIF($AV$1:$AV39,$AV39)),1)</f>
        <v>Worthing</v>
      </c>
      <c r="AX39" t="str">
        <f t="shared" si="5"/>
        <v/>
      </c>
      <c r="BA39" t="s">
        <v>418</v>
      </c>
      <c r="BB39" t="str">
        <f t="shared" si="6"/>
        <v>9999</v>
      </c>
      <c r="BC39" t="str">
        <f t="array" ref="BC39">INDEX($BB$1:$BB$58,MATCH(SMALL(COUNTIF($BB$1:$BB$58,"&lt;"&amp;$BB$1:$BB$58),ROW($BB39:$BC39)),COUNTIF($BB$1:$BB$58,"&lt;"&amp;$BB$1:$BB$58),0))</f>
        <v>9999</v>
      </c>
      <c r="BD39" t="str">
        <f t="array" ref="BD39">INDEX($BA$1:$BA$58,SMALL(IF($BB$1:$BB$58=$BC39,ROW($BB$1:$BB$58)),COUNTIF($BC$1:$BC39,$BC39)),1)</f>
        <v>Medway</v>
      </c>
      <c r="BE39" t="str">
        <f t="shared" si="7"/>
        <v/>
      </c>
      <c r="BH39" t="s">
        <v>566</v>
      </c>
      <c r="BI39">
        <f t="shared" si="8"/>
        <v>40</v>
      </c>
      <c r="BJ39">
        <f t="array" ref="BJ39">INDEX($BI$1:$BI$48,MATCH(SMALL(COUNTIF($BI$1:$BI$48,"&lt;"&amp;$BI$1:$BI$48),ROW($BI39:$BJ39)),COUNTIF($BI$1:$BI$48,"&lt;"&amp;$BI$1:$BI$48),0))</f>
        <v>39</v>
      </c>
      <c r="BK39" t="str">
        <f t="array" ref="BK39">INDEX($BH$1:$BH$48,SMALL(IF($BI$1:$BI$48=$BJ39,ROW($BI$1:$BI$48)),COUNTIF($BJ$1:$BJ39,$BJ39)),1)</f>
        <v>High Peak</v>
      </c>
      <c r="BL39">
        <f t="shared" si="9"/>
        <v>1.0786117632129941</v>
      </c>
      <c r="BO39" t="s">
        <v>500</v>
      </c>
      <c r="BP39">
        <f t="shared" si="10"/>
        <v>35</v>
      </c>
      <c r="BQ39">
        <f t="array" ref="BQ39">INDEX($BP$1:$BP$55,MATCH(SMALL(COUNTIF($BP$1:$BP$55,"&lt;"&amp;$BP$1:$BP$55),ROW($BP39:$BQ39)),COUNTIF($BP$1:$BP$55,"&lt;"&amp;$BP$1:$BP$55),0))</f>
        <v>39</v>
      </c>
      <c r="BR39" t="str">
        <f t="array" ref="BR39">INDEX($BO$1:$BO$55,SMALL(IF($BP$1:$BP$55=$BQ39,ROW($BP$1:$BP$55)),COUNTIF($BQ$1:$BQ39,$BQ39)),1)</f>
        <v>Babergh</v>
      </c>
      <c r="BS39">
        <f t="shared" si="11"/>
        <v>0.78160352132954869</v>
      </c>
      <c r="BV39" t="s">
        <v>470</v>
      </c>
      <c r="BW39" t="str">
        <f t="shared" si="12"/>
        <v>9999</v>
      </c>
      <c r="BX39">
        <f t="array" ref="BX39">INDEX($BW$1:$BW$55,MATCH(SMALL(COUNTIF($BW$1:$BW$55,"&lt;"&amp;$BW$1:$BW$55),ROW($BW39:$BX39)),COUNTIF($BW$1:$BW$55,"&lt;"&amp;$BW$1:$BW$55),0))</f>
        <v>39</v>
      </c>
      <c r="BY39" t="str">
        <f t="array" ref="BY39">INDEX($BV$1:$BV$55,SMALL(IF($BW$1:$BW$55=$BX39,ROW($BW$1:$BW$55)),COUNTIF($BX$1:$BX39,$BX39)),1)</f>
        <v>Eastleigh</v>
      </c>
      <c r="BZ39">
        <f t="shared" si="13"/>
        <v>1.0351966873706004</v>
      </c>
    </row>
    <row r="40" spans="1:78" x14ac:dyDescent="0.25">
      <c r="A40" t="s">
        <v>97</v>
      </c>
      <c r="B40" t="s">
        <v>98</v>
      </c>
      <c r="C40" t="s">
        <v>17</v>
      </c>
      <c r="D40" t="s">
        <v>10</v>
      </c>
      <c r="E40">
        <v>2264</v>
      </c>
      <c r="F40">
        <v>2.0247187393800641E-2</v>
      </c>
      <c r="G40" t="str">
        <f>VLOOKUP($A40,'1213 rural'!$A$4:$C$329,2,FALSE)</f>
        <v/>
      </c>
      <c r="H40" t="str">
        <f>VLOOKUP($A40,'1213 rural'!$A$4:$C$329,3,FALSE)</f>
        <v/>
      </c>
      <c r="I40" t="str">
        <f t="shared" si="14"/>
        <v>9999</v>
      </c>
      <c r="J40" t="str">
        <f t="shared" si="15"/>
        <v/>
      </c>
      <c r="K40" t="str">
        <f t="shared" si="16"/>
        <v/>
      </c>
      <c r="L40" t="str">
        <f t="shared" si="17"/>
        <v>9999</v>
      </c>
      <c r="M40" t="str">
        <f t="shared" si="18"/>
        <v>Broxtowe</v>
      </c>
      <c r="N40" t="str">
        <f t="shared" si="19"/>
        <v/>
      </c>
      <c r="O40" t="str">
        <f t="shared" si="20"/>
        <v>9999</v>
      </c>
      <c r="P40" t="str">
        <f t="shared" si="21"/>
        <v/>
      </c>
      <c r="Q40" t="str">
        <f t="shared" si="22"/>
        <v/>
      </c>
      <c r="R40" t="str">
        <f t="shared" si="23"/>
        <v>9999</v>
      </c>
      <c r="S40" t="str">
        <f t="shared" si="24"/>
        <v/>
      </c>
      <c r="T40" t="str">
        <f t="shared" si="25"/>
        <v/>
      </c>
      <c r="U40" t="str">
        <f t="shared" si="26"/>
        <v>9999</v>
      </c>
      <c r="V40" t="str">
        <f t="shared" si="27"/>
        <v/>
      </c>
      <c r="W40" t="str">
        <f t="shared" si="28"/>
        <v/>
      </c>
      <c r="X40" t="str">
        <f t="shared" si="29"/>
        <v>9999</v>
      </c>
      <c r="Y40" t="str">
        <f t="shared" si="30"/>
        <v/>
      </c>
      <c r="Z40" t="str">
        <f t="shared" si="31"/>
        <v/>
      </c>
      <c r="AA40" t="str">
        <f t="shared" si="32"/>
        <v>9999</v>
      </c>
      <c r="AE40" t="s">
        <v>99</v>
      </c>
      <c r="AF40" t="str">
        <f t="shared" si="0"/>
        <v>9999</v>
      </c>
      <c r="AG40">
        <f t="array" ref="AG40">INDEX($AF$1:$AF$326,MATCH(SMALL(COUNTIF($AF$1:$AF$326,"&lt;"&amp;$AF$1:$AF$326),ROW($AF40:$AG40)),COUNTIF($AF$1:$AF$326,"&lt;"&amp;$AF$1:$AF$326),0))</f>
        <v>40</v>
      </c>
      <c r="AH40" t="str">
        <f t="array" ref="AH40">INDEX($AE$1:$AE$326,SMALL(IF($AF$1:$AF$326=$AG40,ROW($AF$1:$AF$326)),COUNTIF($AG$1:$AG40,$AG40)),1)</f>
        <v>Ryedale</v>
      </c>
      <c r="AI40">
        <f t="shared" si="1"/>
        <v>0.54743098459372797</v>
      </c>
      <c r="AM40" t="s">
        <v>350</v>
      </c>
      <c r="AN40" t="str">
        <f t="shared" si="2"/>
        <v>9999</v>
      </c>
      <c r="AO40" t="str">
        <f t="array" ref="AO40">INDEX($AN$1:$AN$71,MATCH(SMALL(COUNTIF($AN$1:$AN$71,"&lt;"&amp;$AN$1:$AN$71),ROW($AN40:$AO40)),COUNTIF($AN$1:$AN$71,"&lt;"&amp;$AN$1:$AN$71),0))</f>
        <v>9999</v>
      </c>
      <c r="AP40" t="str">
        <f t="array" ref="AP40">INDEX($AM$1:$AM$71,SMALL(IF($AN$1:$AN$71=$AO40,ROW($AN$1:$AN$71)),COUNTIF($AO$1:$AO40,$AO40)),1)</f>
        <v>Liverpool</v>
      </c>
      <c r="AQ40" t="str">
        <f t="shared" si="3"/>
        <v/>
      </c>
      <c r="BA40" t="s">
        <v>434</v>
      </c>
      <c r="BB40" t="str">
        <f t="shared" si="6"/>
        <v>9999</v>
      </c>
      <c r="BC40" t="str">
        <f t="array" ref="BC40">INDEX($BB$1:$BB$58,MATCH(SMALL(COUNTIF($BB$1:$BB$58,"&lt;"&amp;$BB$1:$BB$58),ROW($BB40:$BC40)),COUNTIF($BB$1:$BB$58,"&lt;"&amp;$BB$1:$BB$58),0))</f>
        <v>9999</v>
      </c>
      <c r="BD40" t="str">
        <f t="array" ref="BD40">INDEX($BA$1:$BA$58,SMALL(IF($BB$1:$BB$58=$BC40,ROW($BB$1:$BB$58)),COUNTIF($BC$1:$BC40,$BC40)),1)</f>
        <v>North East Lincolnshire</v>
      </c>
      <c r="BE40" t="str">
        <f t="shared" si="7"/>
        <v/>
      </c>
      <c r="BH40" t="s">
        <v>574</v>
      </c>
      <c r="BI40">
        <f t="shared" si="8"/>
        <v>20</v>
      </c>
      <c r="BJ40">
        <f t="array" ref="BJ40">INDEX($BI$1:$BI$48,MATCH(SMALL(COUNTIF($BI$1:$BI$48,"&lt;"&amp;$BI$1:$BI$48),ROW($BI40:$BJ40)),COUNTIF($BI$1:$BI$48,"&lt;"&amp;$BI$1:$BI$48),0))</f>
        <v>40</v>
      </c>
      <c r="BK40" t="str">
        <f t="array" ref="BK40">INDEX($BH$1:$BH$48,SMALL(IF($BI$1:$BI$48=$BJ40,ROW($BI$1:$BI$48)),COUNTIF($BJ$1:$BJ40,$BJ40)),1)</f>
        <v>Tandridge</v>
      </c>
      <c r="BL40">
        <f t="shared" si="9"/>
        <v>1.124916909546454</v>
      </c>
      <c r="BO40" t="s">
        <v>504</v>
      </c>
      <c r="BP40">
        <f t="shared" si="10"/>
        <v>15</v>
      </c>
      <c r="BQ40">
        <f t="array" ref="BQ40">INDEX($BP$1:$BP$55,MATCH(SMALL(COUNTIF($BP$1:$BP$55,"&lt;"&amp;$BP$1:$BP$55),ROW($BP40:$BQ40)),COUNTIF($BP$1:$BP$55,"&lt;"&amp;$BP$1:$BP$55),0))</f>
        <v>40</v>
      </c>
      <c r="BR40" t="str">
        <f t="array" ref="BR40">INDEX($BO$1:$BO$55,SMALL(IF($BP$1:$BP$55=$BQ40,ROW($BP$1:$BP$55)),COUNTIF($BQ$1:$BQ40,$BQ40)),1)</f>
        <v>Selby</v>
      </c>
      <c r="BS40">
        <f t="shared" si="11"/>
        <v>0.80299785867237683</v>
      </c>
      <c r="BV40" t="s">
        <v>482</v>
      </c>
      <c r="BW40">
        <f t="shared" si="12"/>
        <v>20</v>
      </c>
      <c r="BX40">
        <f t="array" ref="BX40">INDEX($BW$1:$BW$55,MATCH(SMALL(COUNTIF($BW$1:$BW$55,"&lt;"&amp;$BW$1:$BW$55),ROW($BW40:$BX40)),COUNTIF($BW$1:$BW$55,"&lt;"&amp;$BW$1:$BW$55),0))</f>
        <v>40</v>
      </c>
      <c r="BY40" t="str">
        <f t="array" ref="BY40">INDEX($BV$1:$BV$55,SMALL(IF($BW$1:$BW$55=$BX40,ROW($BW$1:$BW$55)),COUNTIF($BX$1:$BX40,$BX40)),1)</f>
        <v>Bolsover</v>
      </c>
      <c r="BZ40">
        <f t="shared" si="13"/>
        <v>1.050006562541016</v>
      </c>
    </row>
    <row r="41" spans="1:78" x14ac:dyDescent="0.25">
      <c r="A41" t="s">
        <v>99</v>
      </c>
      <c r="B41" t="s">
        <v>100</v>
      </c>
      <c r="C41" t="s">
        <v>13</v>
      </c>
      <c r="D41" t="s">
        <v>23</v>
      </c>
      <c r="E41">
        <v>3955</v>
      </c>
      <c r="F41">
        <v>4.6365224323278741E-2</v>
      </c>
      <c r="G41" t="str">
        <f>VLOOKUP($A41,'1213 rural'!$A$4:$C$329,2,FALSE)</f>
        <v/>
      </c>
      <c r="H41" t="str">
        <f>VLOOKUP($A41,'1213 rural'!$A$4:$C$329,3,FALSE)</f>
        <v/>
      </c>
      <c r="I41" t="str">
        <f t="shared" si="14"/>
        <v>9999</v>
      </c>
      <c r="J41" t="str">
        <f t="shared" si="15"/>
        <v/>
      </c>
      <c r="K41" t="str">
        <f t="shared" si="16"/>
        <v/>
      </c>
      <c r="L41" t="str">
        <f t="shared" si="17"/>
        <v>9999</v>
      </c>
      <c r="M41" t="str">
        <f t="shared" si="18"/>
        <v/>
      </c>
      <c r="N41" t="str">
        <f t="shared" si="19"/>
        <v/>
      </c>
      <c r="O41" t="str">
        <f t="shared" si="20"/>
        <v>9999</v>
      </c>
      <c r="P41" t="str">
        <f t="shared" si="21"/>
        <v>Burnley</v>
      </c>
      <c r="Q41" t="str">
        <f t="shared" si="22"/>
        <v/>
      </c>
      <c r="R41" t="str">
        <f t="shared" si="23"/>
        <v>9999</v>
      </c>
      <c r="S41" t="str">
        <f t="shared" si="24"/>
        <v/>
      </c>
      <c r="T41" t="str">
        <f t="shared" si="25"/>
        <v/>
      </c>
      <c r="U41" t="str">
        <f t="shared" si="26"/>
        <v>9999</v>
      </c>
      <c r="V41" t="str">
        <f t="shared" si="27"/>
        <v/>
      </c>
      <c r="W41" t="str">
        <f t="shared" si="28"/>
        <v/>
      </c>
      <c r="X41" t="str">
        <f t="shared" si="29"/>
        <v>9999</v>
      </c>
      <c r="Y41" t="str">
        <f t="shared" si="30"/>
        <v/>
      </c>
      <c r="Z41" t="str">
        <f t="shared" si="31"/>
        <v/>
      </c>
      <c r="AA41" t="str">
        <f t="shared" si="32"/>
        <v>9999</v>
      </c>
      <c r="AE41" t="s">
        <v>101</v>
      </c>
      <c r="AF41" t="str">
        <f t="shared" si="0"/>
        <v>9999</v>
      </c>
      <c r="AG41">
        <f t="array" ref="AG41">INDEX($AF$1:$AF$326,MATCH(SMALL(COUNTIF($AF$1:$AF$326,"&lt;"&amp;$AF$1:$AF$326),ROW($AF41:$AG41)),COUNTIF($AF$1:$AF$326,"&lt;"&amp;$AF$1:$AF$326),0))</f>
        <v>41</v>
      </c>
      <c r="AH41" t="str">
        <f t="array" ref="AH41">INDEX($AE$1:$AE$326,SMALL(IF($AF$1:$AF$326=$AG41,ROW($AF$1:$AF$326)),COUNTIF($AG$1:$AG41,$AG41)),1)</f>
        <v>Vale of White Horse</v>
      </c>
      <c r="AI41">
        <f t="shared" si="1"/>
        <v>0.54907923635749278</v>
      </c>
      <c r="AM41" t="s">
        <v>368</v>
      </c>
      <c r="AN41">
        <f t="shared" si="2"/>
        <v>6</v>
      </c>
      <c r="AO41" t="str">
        <f t="array" ref="AO41">INDEX($AN$1:$AN$71,MATCH(SMALL(COUNTIF($AN$1:$AN$71,"&lt;"&amp;$AN$1:$AN$71),ROW($AN41:$AO41)),COUNTIF($AN$1:$AN$71,"&lt;"&amp;$AN$1:$AN$71),0))</f>
        <v>9999</v>
      </c>
      <c r="AP41" t="str">
        <f t="array" ref="AP41">INDEX($AM$1:$AM$71,SMALL(IF($AN$1:$AN$71=$AO41,ROW($AN$1:$AN$71)),COUNTIF($AO$1:$AO41,$AO41)),1)</f>
        <v>Manchester</v>
      </c>
      <c r="AQ41" t="str">
        <f t="shared" si="3"/>
        <v/>
      </c>
      <c r="BA41" t="s">
        <v>436</v>
      </c>
      <c r="BB41" t="str">
        <f t="shared" si="6"/>
        <v>9999</v>
      </c>
      <c r="BC41" t="str">
        <f t="array" ref="BC41">INDEX($BB$1:$BB$58,MATCH(SMALL(COUNTIF($BB$1:$BB$58,"&lt;"&amp;$BB$1:$BB$58),ROW($BB41:$BC41)),COUNTIF($BB$1:$BB$58,"&lt;"&amp;$BB$1:$BB$58),0))</f>
        <v>9999</v>
      </c>
      <c r="BD41" t="str">
        <f t="array" ref="BD41">INDEX($BA$1:$BA$58,SMALL(IF($BB$1:$BB$58=$BC41,ROW($BB$1:$BB$58)),COUNTIF($BC$1:$BC41,$BC41)),1)</f>
        <v>Northampton</v>
      </c>
      <c r="BE41" t="str">
        <f t="shared" si="7"/>
        <v/>
      </c>
      <c r="BH41" t="s">
        <v>576</v>
      </c>
      <c r="BI41">
        <f t="shared" si="8"/>
        <v>24</v>
      </c>
      <c r="BJ41">
        <f t="array" ref="BJ41">INDEX($BI$1:$BI$48,MATCH(SMALL(COUNTIF($BI$1:$BI$48,"&lt;"&amp;$BI$1:$BI$48),ROW($BI41:$BJ41)),COUNTIF($BI$1:$BI$48,"&lt;"&amp;$BI$1:$BI$48),0))</f>
        <v>41</v>
      </c>
      <c r="BK41" t="str">
        <f t="array" ref="BK41">INDEX($BH$1:$BH$48,SMALL(IF($BI$1:$BI$48=$BJ41,ROW($BI$1:$BI$48)),COUNTIF($BJ$1:$BJ41,$BJ41)),1)</f>
        <v>Malvern Hills</v>
      </c>
      <c r="BL41">
        <f t="shared" si="9"/>
        <v>1.2174465382172348</v>
      </c>
      <c r="BO41" t="s">
        <v>506</v>
      </c>
      <c r="BP41">
        <f t="shared" si="10"/>
        <v>37</v>
      </c>
      <c r="BQ41">
        <f t="array" ref="BQ41">INDEX($BP$1:$BP$55,MATCH(SMALL(COUNTIF($BP$1:$BP$55,"&lt;"&amp;$BP$1:$BP$55),ROW($BP41:$BQ41)),COUNTIF($BP$1:$BP$55,"&lt;"&amp;$BP$1:$BP$55),0))</f>
        <v>41</v>
      </c>
      <c r="BR41" t="str">
        <f t="array" ref="BR41">INDEX($BO$1:$BO$55,SMALL(IF($BP$1:$BP$55=$BQ41,ROW($BP$1:$BP$55)),COUNTIF($BQ$1:$BQ41,$BQ41)),1)</f>
        <v>Torridge</v>
      </c>
      <c r="BS41">
        <f t="shared" si="11"/>
        <v>0.81179813286429436</v>
      </c>
      <c r="BV41" t="s">
        <v>494</v>
      </c>
      <c r="BW41">
        <f t="shared" si="12"/>
        <v>41</v>
      </c>
      <c r="BX41">
        <f t="array" ref="BX41">INDEX($BW$1:$BW$55,MATCH(SMALL(COUNTIF($BW$1:$BW$55,"&lt;"&amp;$BW$1:$BW$55),ROW($BW41:$BX41)),COUNTIF($BW$1:$BW$55,"&lt;"&amp;$BW$1:$BW$55),0))</f>
        <v>41</v>
      </c>
      <c r="BY41" t="str">
        <f t="array" ref="BY41">INDEX($BV$1:$BV$55,SMALL(IF($BW$1:$BW$55=$BX41,ROW($BW$1:$BW$55)),COUNTIF($BX$1:$BX41,$BX41)),1)</f>
        <v>South Derbyshire</v>
      </c>
      <c r="BZ41">
        <f t="shared" si="13"/>
        <v>1.0563645966950879</v>
      </c>
    </row>
    <row r="42" spans="1:78" x14ac:dyDescent="0.25">
      <c r="A42" t="s">
        <v>101</v>
      </c>
      <c r="B42" t="s">
        <v>102</v>
      </c>
      <c r="C42" t="s">
        <v>13</v>
      </c>
      <c r="D42" t="s">
        <v>35</v>
      </c>
      <c r="E42">
        <v>6218</v>
      </c>
      <c r="F42">
        <v>3.3838903310422143E-2</v>
      </c>
      <c r="G42" t="str">
        <f>VLOOKUP($A42,'1213 rural'!$A$4:$C$329,2,FALSE)</f>
        <v/>
      </c>
      <c r="H42" t="str">
        <f>VLOOKUP($A42,'1213 rural'!$A$4:$C$329,3,FALSE)</f>
        <v/>
      </c>
      <c r="I42" t="str">
        <f t="shared" si="14"/>
        <v>9999</v>
      </c>
      <c r="J42" t="str">
        <f t="shared" si="15"/>
        <v>Bury</v>
      </c>
      <c r="K42" t="str">
        <f t="shared" si="16"/>
        <v/>
      </c>
      <c r="L42" t="str">
        <f t="shared" si="17"/>
        <v>9999</v>
      </c>
      <c r="M42" t="str">
        <f t="shared" si="18"/>
        <v/>
      </c>
      <c r="N42" t="str">
        <f t="shared" si="19"/>
        <v/>
      </c>
      <c r="O42" t="str">
        <f t="shared" si="20"/>
        <v>9999</v>
      </c>
      <c r="P42" t="str">
        <f t="shared" si="21"/>
        <v/>
      </c>
      <c r="Q42" t="str">
        <f t="shared" si="22"/>
        <v/>
      </c>
      <c r="R42" t="str">
        <f t="shared" si="23"/>
        <v>9999</v>
      </c>
      <c r="S42" t="str">
        <f t="shared" si="24"/>
        <v/>
      </c>
      <c r="T42" t="str">
        <f t="shared" si="25"/>
        <v/>
      </c>
      <c r="U42" t="str">
        <f t="shared" si="26"/>
        <v>9999</v>
      </c>
      <c r="V42" t="str">
        <f t="shared" si="27"/>
        <v/>
      </c>
      <c r="W42" t="str">
        <f t="shared" si="28"/>
        <v/>
      </c>
      <c r="X42" t="str">
        <f t="shared" si="29"/>
        <v>9999</v>
      </c>
      <c r="Y42" t="str">
        <f t="shared" si="30"/>
        <v/>
      </c>
      <c r="Z42" t="str">
        <f t="shared" si="31"/>
        <v/>
      </c>
      <c r="AA42" t="str">
        <f t="shared" si="32"/>
        <v>9999</v>
      </c>
      <c r="AE42" t="s">
        <v>103</v>
      </c>
      <c r="AF42">
        <f t="shared" si="0"/>
        <v>132</v>
      </c>
      <c r="AG42">
        <f t="array" ref="AG42">INDEX($AF$1:$AF$326,MATCH(SMALL(COUNTIF($AF$1:$AF$326,"&lt;"&amp;$AF$1:$AF$326),ROW($AF42:$AG42)),COUNTIF($AF$1:$AF$326,"&lt;"&amp;$AF$1:$AF$326),0))</f>
        <v>42</v>
      </c>
      <c r="AH42" t="str">
        <f t="array" ref="AH42">INDEX($AE$1:$AE$326,SMALL(IF($AF$1:$AF$326=$AG42,ROW($AF$1:$AF$326)),COUNTIF($AG$1:$AG42,$AG42)),1)</f>
        <v>Winchester</v>
      </c>
      <c r="AI42">
        <f t="shared" si="1"/>
        <v>0.54958475818270636</v>
      </c>
      <c r="AM42" t="s">
        <v>372</v>
      </c>
      <c r="AN42" t="str">
        <f t="shared" si="2"/>
        <v>9999</v>
      </c>
      <c r="AO42" t="str">
        <f t="array" ref="AO42">INDEX($AN$1:$AN$71,MATCH(SMALL(COUNTIF($AN$1:$AN$71,"&lt;"&amp;$AN$1:$AN$71),ROW($AN42:$AO42)),COUNTIF($AN$1:$AN$71,"&lt;"&amp;$AN$1:$AN$71),0))</f>
        <v>9999</v>
      </c>
      <c r="AP42" t="str">
        <f t="array" ref="AP42">INDEX($AM$1:$AM$71,SMALL(IF($AN$1:$AN$71=$AO42,ROW($AN$1:$AN$71)),COUNTIF($AO$1:$AO42,$AO42)),1)</f>
        <v>Merton</v>
      </c>
      <c r="AQ42" t="str">
        <f t="shared" si="3"/>
        <v/>
      </c>
      <c r="BA42" t="s">
        <v>448</v>
      </c>
      <c r="BB42" t="str">
        <f t="shared" si="6"/>
        <v>9999</v>
      </c>
      <c r="BC42" t="str">
        <f t="array" ref="BC42">INDEX($BB$1:$BB$58,MATCH(SMALL(COUNTIF($BB$1:$BB$58,"&lt;"&amp;$BB$1:$BB$58),ROW($BB42:$BC42)),COUNTIF($BB$1:$BB$58,"&lt;"&amp;$BB$1:$BB$58),0))</f>
        <v>9999</v>
      </c>
      <c r="BD42" t="str">
        <f t="array" ref="BD42">INDEX($BA$1:$BA$58,SMALL(IF($BB$1:$BB$58=$BC42,ROW($BB$1:$BB$58)),COUNTIF($BC$1:$BC42,$BC42)),1)</f>
        <v>Norwich</v>
      </c>
      <c r="BE42" t="str">
        <f t="shared" si="7"/>
        <v/>
      </c>
      <c r="BH42" t="s">
        <v>578</v>
      </c>
      <c r="BI42">
        <f t="shared" si="8"/>
        <v>27</v>
      </c>
      <c r="BJ42">
        <f t="array" ref="BJ42">INDEX($BI$1:$BI$48,MATCH(SMALL(COUNTIF($BI$1:$BI$48,"&lt;"&amp;$BI$1:$BI$48),ROW($BI42:$BJ42)),COUNTIF($BI$1:$BI$48,"&lt;"&amp;$BI$1:$BI$48),0))</f>
        <v>42</v>
      </c>
      <c r="BK42" t="str">
        <f t="array" ref="BK42">INDEX($BH$1:$BH$48,SMALL(IF($BI$1:$BI$48=$BJ42,ROW($BI$1:$BI$48)),COUNTIF($BJ$1:$BJ42,$BJ42)),1)</f>
        <v>East Dorset</v>
      </c>
      <c r="BL42">
        <f t="shared" si="9"/>
        <v>1.3003901170351106</v>
      </c>
      <c r="BO42" t="s">
        <v>508</v>
      </c>
      <c r="BP42">
        <f t="shared" si="10"/>
        <v>34</v>
      </c>
      <c r="BQ42">
        <f t="array" ref="BQ42">INDEX($BP$1:$BP$55,MATCH(SMALL(COUNTIF($BP$1:$BP$55,"&lt;"&amp;$BP$1:$BP$55),ROW($BP42:$BQ42)),COUNTIF($BP$1:$BP$55,"&lt;"&amp;$BP$1:$BP$55),0))</f>
        <v>42</v>
      </c>
      <c r="BR42" t="str">
        <f t="array" ref="BR42">INDEX($BO$1:$BO$55,SMALL(IF($BP$1:$BP$55=$BQ42,ROW($BP$1:$BP$55)),COUNTIF($BQ$1:$BQ42,$BQ42)),1)</f>
        <v>Rutland</v>
      </c>
      <c r="BS42">
        <f t="shared" si="11"/>
        <v>0.81294203723274527</v>
      </c>
      <c r="BV42" t="s">
        <v>516</v>
      </c>
      <c r="BW42">
        <f t="shared" si="12"/>
        <v>42</v>
      </c>
      <c r="BX42">
        <f t="array" ref="BX42">INDEX($BW$1:$BW$55,MATCH(SMALL(COUNTIF($BW$1:$BW$55,"&lt;"&amp;$BW$1:$BW$55),ROW($BW42:$BX42)),COUNTIF($BW$1:$BW$55,"&lt;"&amp;$BW$1:$BW$55),0))</f>
        <v>42</v>
      </c>
      <c r="BY42" t="str">
        <f t="array" ref="BY42">INDEX($BV$1:$BV$55,SMALL(IF($BW$1:$BW$55=$BX42,ROW($BW$1:$BW$55)),COUNTIF($BX$1:$BX42,$BX42)),1)</f>
        <v>South Staffordshire</v>
      </c>
      <c r="BZ42">
        <f t="shared" si="13"/>
        <v>1.083479517077701</v>
      </c>
    </row>
    <row r="43" spans="1:78" x14ac:dyDescent="0.25">
      <c r="A43" t="s">
        <v>103</v>
      </c>
      <c r="B43" t="s">
        <v>104</v>
      </c>
      <c r="C43" t="s">
        <v>40</v>
      </c>
      <c r="D43" t="s">
        <v>18</v>
      </c>
      <c r="E43">
        <v>46160</v>
      </c>
      <c r="F43">
        <v>0.22767965039138605</v>
      </c>
      <c r="G43">
        <f>VLOOKUP($A43,'1213 rural'!$A$4:$C$329,2,FALSE)</f>
        <v>1</v>
      </c>
      <c r="H43">
        <f>VLOOKUP($A43,'1213 rural'!$A$4:$C$329,3,FALSE)</f>
        <v>17</v>
      </c>
      <c r="I43">
        <f t="shared" si="14"/>
        <v>132</v>
      </c>
      <c r="J43" t="str">
        <f t="shared" si="15"/>
        <v/>
      </c>
      <c r="K43" t="str">
        <f t="shared" si="16"/>
        <v/>
      </c>
      <c r="L43" t="str">
        <f t="shared" si="17"/>
        <v>9999</v>
      </c>
      <c r="M43" t="str">
        <f t="shared" si="18"/>
        <v/>
      </c>
      <c r="N43" t="str">
        <f t="shared" si="19"/>
        <v/>
      </c>
      <c r="O43" t="str">
        <f t="shared" si="20"/>
        <v>9999</v>
      </c>
      <c r="P43" t="str">
        <f t="shared" si="21"/>
        <v/>
      </c>
      <c r="Q43" t="str">
        <f t="shared" si="22"/>
        <v/>
      </c>
      <c r="R43" t="str">
        <f t="shared" si="23"/>
        <v>9999</v>
      </c>
      <c r="S43" t="str">
        <f t="shared" si="24"/>
        <v/>
      </c>
      <c r="T43" t="str">
        <f t="shared" si="25"/>
        <v/>
      </c>
      <c r="U43" t="str">
        <f t="shared" si="26"/>
        <v>9999</v>
      </c>
      <c r="V43" t="str">
        <f t="shared" si="27"/>
        <v/>
      </c>
      <c r="W43" t="str">
        <f t="shared" si="28"/>
        <v/>
      </c>
      <c r="X43" t="str">
        <f t="shared" si="29"/>
        <v>9999</v>
      </c>
      <c r="Y43" t="str">
        <f t="shared" si="30"/>
        <v>Calderdale</v>
      </c>
      <c r="Z43">
        <f t="shared" si="31"/>
        <v>1</v>
      </c>
      <c r="AA43">
        <f t="shared" si="32"/>
        <v>36</v>
      </c>
      <c r="AE43" t="s">
        <v>105</v>
      </c>
      <c r="AF43" t="str">
        <f t="shared" si="0"/>
        <v>9999</v>
      </c>
      <c r="AG43">
        <f t="array" ref="AG43">INDEX($AF$1:$AF$326,MATCH(SMALL(COUNTIF($AF$1:$AF$326,"&lt;"&amp;$AF$1:$AF$326),ROW($AF43:$AG43)),COUNTIF($AF$1:$AF$326,"&lt;"&amp;$AF$1:$AF$326),0))</f>
        <v>43</v>
      </c>
      <c r="AH43" t="str">
        <f t="array" ref="AH43">INDEX($AE$1:$AE$326,SMALL(IF($AF$1:$AF$326=$AG43,ROW($AF$1:$AF$326)),COUNTIF($AG$1:$AG43,$AG43)),1)</f>
        <v>Bath and North East Somerset</v>
      </c>
      <c r="AI43">
        <f t="shared" si="1"/>
        <v>0.55089673746709922</v>
      </c>
      <c r="AM43" t="s">
        <v>392</v>
      </c>
      <c r="AN43" t="str">
        <f t="shared" si="2"/>
        <v>9999</v>
      </c>
      <c r="AO43" t="str">
        <f t="array" ref="AO43">INDEX($AN$1:$AN$71,MATCH(SMALL(COUNTIF($AN$1:$AN$71,"&lt;"&amp;$AN$1:$AN$71),ROW($AN43:$AO43)),COUNTIF($AN$1:$AN$71,"&lt;"&amp;$AN$1:$AN$71),0))</f>
        <v>9999</v>
      </c>
      <c r="AP43" t="str">
        <f t="array" ref="AP43">INDEX($AM$1:$AM$71,SMALL(IF($AN$1:$AN$71=$AO43,ROW($AN$1:$AN$71)),COUNTIF($AO$1:$AO43,$AO43)),1)</f>
        <v>Newham</v>
      </c>
      <c r="AQ43" t="str">
        <f t="shared" si="3"/>
        <v/>
      </c>
      <c r="BA43" t="s">
        <v>460</v>
      </c>
      <c r="BB43" t="str">
        <f t="shared" si="6"/>
        <v>9999</v>
      </c>
      <c r="BC43" t="str">
        <f t="array" ref="BC43">INDEX($BB$1:$BB$58,MATCH(SMALL(COUNTIF($BB$1:$BB$58,"&lt;"&amp;$BB$1:$BB$58),ROW($BB43:$BC43)),COUNTIF($BB$1:$BB$58,"&lt;"&amp;$BB$1:$BB$58),0))</f>
        <v>9999</v>
      </c>
      <c r="BD43" t="str">
        <f t="array" ref="BD43">INDEX($BA$1:$BA$58,SMALL(IF($BB$1:$BB$58=$BC43,ROW($BB$1:$BB$58)),COUNTIF($BC$1:$BC43,$BC43)),1)</f>
        <v>Nuneaton and Bedworth</v>
      </c>
      <c r="BE43" t="str">
        <f t="shared" si="7"/>
        <v/>
      </c>
      <c r="BH43" t="s">
        <v>586</v>
      </c>
      <c r="BI43">
        <f t="shared" si="8"/>
        <v>30</v>
      </c>
      <c r="BJ43">
        <f t="array" ref="BJ43">INDEX($BI$1:$BI$48,MATCH(SMALL(COUNTIF($BI$1:$BI$48,"&lt;"&amp;$BI$1:$BI$48),ROW($BI43:$BJ43)),COUNTIF($BI$1:$BI$48,"&lt;"&amp;$BI$1:$BI$48),0))</f>
        <v>43</v>
      </c>
      <c r="BK43" t="str">
        <f t="array" ref="BK43">INDEX($BH$1:$BH$48,SMALL(IF($BI$1:$BI$48=$BJ43,ROW($BI$1:$BI$48)),COUNTIF($BJ$1:$BJ43,$BJ43)),1)</f>
        <v>North Warwickshire</v>
      </c>
      <c r="BL43">
        <f t="shared" si="9"/>
        <v>1.545197012619109</v>
      </c>
      <c r="BO43" t="s">
        <v>510</v>
      </c>
      <c r="BP43">
        <f t="shared" si="10"/>
        <v>30</v>
      </c>
      <c r="BQ43">
        <f t="array" ref="BQ43">INDEX($BP$1:$BP$55,MATCH(SMALL(COUNTIF($BP$1:$BP$55,"&lt;"&amp;$BP$1:$BP$55),ROW($BP43:$BQ43)),COUNTIF($BP$1:$BP$55,"&lt;"&amp;$BP$1:$BP$55),0))</f>
        <v>43</v>
      </c>
      <c r="BR43" t="str">
        <f t="array" ref="BR43">INDEX($BO$1:$BO$55,SMALL(IF($BP$1:$BP$55=$BQ43,ROW($BP$1:$BP$55)),COUNTIF($BQ$1:$BQ43,$BQ43)),1)</f>
        <v>Maldon</v>
      </c>
      <c r="BS43">
        <f t="shared" si="11"/>
        <v>0.81509082440614811</v>
      </c>
      <c r="BV43" t="s">
        <v>528</v>
      </c>
      <c r="BW43">
        <f t="shared" si="12"/>
        <v>31</v>
      </c>
      <c r="BX43">
        <f t="array" ref="BX43">INDEX($BW$1:$BW$55,MATCH(SMALL(COUNTIF($BW$1:$BW$55,"&lt;"&amp;$BW$1:$BW$55),ROW($BW43:$BX43)),COUNTIF($BW$1:$BW$55,"&lt;"&amp;$BW$1:$BW$55),0))</f>
        <v>43</v>
      </c>
      <c r="BY43" t="str">
        <f t="array" ref="BY43">INDEX($BV$1:$BV$55,SMALL(IF($BW$1:$BW$55=$BX43,ROW($BW$1:$BW$55)),COUNTIF($BX$1:$BX43,$BX43)),1)</f>
        <v>Harrogate</v>
      </c>
      <c r="BZ43">
        <f t="shared" si="13"/>
        <v>1.1571638964864297</v>
      </c>
    </row>
    <row r="44" spans="1:78" x14ac:dyDescent="0.25">
      <c r="A44" t="s">
        <v>105</v>
      </c>
      <c r="B44" t="s">
        <v>106</v>
      </c>
      <c r="C44" t="s">
        <v>31</v>
      </c>
      <c r="D44" t="s">
        <v>23</v>
      </c>
      <c r="E44">
        <v>0</v>
      </c>
      <c r="F44">
        <v>0</v>
      </c>
      <c r="G44" t="str">
        <f>VLOOKUP($A44,'1213 rural'!$A$4:$C$329,2,FALSE)</f>
        <v/>
      </c>
      <c r="H44" t="str">
        <f>VLOOKUP($A44,'1213 rural'!$A$4:$C$329,3,FALSE)</f>
        <v/>
      </c>
      <c r="I44" t="str">
        <f t="shared" si="14"/>
        <v>9999</v>
      </c>
      <c r="J44" t="str">
        <f t="shared" si="15"/>
        <v/>
      </c>
      <c r="K44" t="str">
        <f t="shared" si="16"/>
        <v/>
      </c>
      <c r="L44" t="str">
        <f t="shared" si="17"/>
        <v>9999</v>
      </c>
      <c r="M44" t="str">
        <f t="shared" si="18"/>
        <v/>
      </c>
      <c r="N44" t="str">
        <f t="shared" si="19"/>
        <v/>
      </c>
      <c r="O44" t="str">
        <f t="shared" si="20"/>
        <v>9999</v>
      </c>
      <c r="P44" t="str">
        <f t="shared" si="21"/>
        <v>Cambridge</v>
      </c>
      <c r="Q44" t="str">
        <f t="shared" si="22"/>
        <v/>
      </c>
      <c r="R44" t="str">
        <f t="shared" si="23"/>
        <v>9999</v>
      </c>
      <c r="S44" t="str">
        <f t="shared" si="24"/>
        <v/>
      </c>
      <c r="T44" t="str">
        <f t="shared" si="25"/>
        <v/>
      </c>
      <c r="U44" t="str">
        <f t="shared" si="26"/>
        <v>9999</v>
      </c>
      <c r="V44" t="str">
        <f t="shared" si="27"/>
        <v/>
      </c>
      <c r="W44" t="str">
        <f t="shared" si="28"/>
        <v/>
      </c>
      <c r="X44" t="str">
        <f t="shared" si="29"/>
        <v>9999</v>
      </c>
      <c r="Y44" t="str">
        <f t="shared" si="30"/>
        <v/>
      </c>
      <c r="Z44" t="str">
        <f t="shared" si="31"/>
        <v/>
      </c>
      <c r="AA44" t="str">
        <f t="shared" si="32"/>
        <v>9999</v>
      </c>
      <c r="AE44" t="s">
        <v>107</v>
      </c>
      <c r="AF44" t="str">
        <f t="shared" si="0"/>
        <v>9999</v>
      </c>
      <c r="AG44">
        <f t="array" ref="AG44">INDEX($AF$1:$AF$326,MATCH(SMALL(COUNTIF($AF$1:$AF$326,"&lt;"&amp;$AF$1:$AF$326),ROW($AF44:$AG44)),COUNTIF($AF$1:$AF$326,"&lt;"&amp;$AF$1:$AF$326),0))</f>
        <v>44</v>
      </c>
      <c r="AH44" t="str">
        <f t="array" ref="AH44">INDEX($AE$1:$AE$326,SMALL(IF($AF$1:$AF$326=$AG44,ROW($AF$1:$AF$326)),COUNTIF($AG$1:$AG44,$AG44)),1)</f>
        <v>Rother</v>
      </c>
      <c r="AI44">
        <f t="shared" si="1"/>
        <v>0.55318913536538139</v>
      </c>
      <c r="AM44" t="s">
        <v>410</v>
      </c>
      <c r="AN44" t="str">
        <f t="shared" si="2"/>
        <v>9999</v>
      </c>
      <c r="AO44" t="str">
        <f t="array" ref="AO44">INDEX($AN$1:$AN$71,MATCH(SMALL(COUNTIF($AN$1:$AN$71,"&lt;"&amp;$AN$1:$AN$71),ROW($AN44:$AO44)),COUNTIF($AN$1:$AN$71,"&lt;"&amp;$AN$1:$AN$71),0))</f>
        <v>9999</v>
      </c>
      <c r="AP44" t="str">
        <f t="array" ref="AP44">INDEX($AM$1:$AM$71,SMALL(IF($AN$1:$AN$71=$AO44,ROW($AN$1:$AN$71)),COUNTIF($AO$1:$AO44,$AO44)),1)</f>
        <v>North Tyneside</v>
      </c>
      <c r="AQ44" t="str">
        <f t="shared" si="3"/>
        <v/>
      </c>
      <c r="BA44" t="s">
        <v>486</v>
      </c>
      <c r="BB44" t="str">
        <f t="shared" si="6"/>
        <v>9999</v>
      </c>
      <c r="BC44" t="str">
        <f t="array" ref="BC44">INDEX($BB$1:$BB$58,MATCH(SMALL(COUNTIF($BB$1:$BB$58,"&lt;"&amp;$BB$1:$BB$58),ROW($BB44:$BC44)),COUNTIF($BB$1:$BB$58,"&lt;"&amp;$BB$1:$BB$58),0))</f>
        <v>9999</v>
      </c>
      <c r="BD44" t="str">
        <f t="array" ref="BD44">INDEX($BA$1:$BA$58,SMALL(IF($BB$1:$BB$58=$BC44,ROW($BB$1:$BB$58)),COUNTIF($BC$1:$BC44,$BC44)),1)</f>
        <v>Oxford</v>
      </c>
      <c r="BE44" t="str">
        <f t="shared" si="7"/>
        <v/>
      </c>
      <c r="BH44" t="s">
        <v>600</v>
      </c>
      <c r="BI44">
        <f t="shared" si="8"/>
        <v>9</v>
      </c>
      <c r="BJ44">
        <f t="array" ref="BJ44">INDEX($BI$1:$BI$48,MATCH(SMALL(COUNTIF($BI$1:$BI$48,"&lt;"&amp;$BI$1:$BI$48),ROW($BI44:$BJ44)),COUNTIF($BI$1:$BI$48,"&lt;"&amp;$BI$1:$BI$48),0))</f>
        <v>44</v>
      </c>
      <c r="BK44" t="str">
        <f t="array" ref="BK44">INDEX($BH$1:$BH$48,SMALL(IF($BI$1:$BI$48=$BJ44,ROW($BI$1:$BI$48)),COUNTIF($BJ$1:$BJ44,$BJ44)),1)</f>
        <v>West Lancashire</v>
      </c>
      <c r="BL44">
        <f t="shared" si="9"/>
        <v>1.6156670746634028</v>
      </c>
      <c r="BO44" t="s">
        <v>546</v>
      </c>
      <c r="BP44">
        <f t="shared" si="10"/>
        <v>32</v>
      </c>
      <c r="BQ44">
        <f t="array" ref="BQ44">INDEX($BP$1:$BP$55,MATCH(SMALL(COUNTIF($BP$1:$BP$55,"&lt;"&amp;$BP$1:$BP$55),ROW($BP44:$BQ44)),COUNTIF($BP$1:$BP$55,"&lt;"&amp;$BP$1:$BP$55),0))</f>
        <v>44</v>
      </c>
      <c r="BR44" t="str">
        <f t="array" ref="BR44">INDEX($BO$1:$BO$55,SMALL(IF($BP$1:$BP$55=$BQ44,ROW($BP$1:$BP$55)),COUNTIF($BQ$1:$BQ44,$BQ44)),1)</f>
        <v>Uttlesford</v>
      </c>
      <c r="BS44">
        <f t="shared" si="11"/>
        <v>0.83612040133779264</v>
      </c>
      <c r="BV44" t="s">
        <v>534</v>
      </c>
      <c r="BW44">
        <f t="shared" si="12"/>
        <v>16</v>
      </c>
      <c r="BX44">
        <f t="array" ref="BX44">INDEX($BW$1:$BW$55,MATCH(SMALL(COUNTIF($BW$1:$BW$55,"&lt;"&amp;$BW$1:$BW$55),ROW($BW44:$BX44)),COUNTIF($BW$1:$BW$55,"&lt;"&amp;$BW$1:$BW$55),0))</f>
        <v>44</v>
      </c>
      <c r="BY44" t="str">
        <f t="array" ref="BY44">INDEX($BV$1:$BV$55,SMALL(IF($BW$1:$BW$55=$BX44,ROW($BW$1:$BW$55)),COUNTIF($BX$1:$BX44,$BX44)),1)</f>
        <v>Carlisle</v>
      </c>
      <c r="BZ44">
        <f t="shared" si="13"/>
        <v>1.1862396204033216</v>
      </c>
    </row>
    <row r="45" spans="1:78" x14ac:dyDescent="0.25">
      <c r="A45" t="s">
        <v>107</v>
      </c>
      <c r="B45" t="s">
        <v>108</v>
      </c>
      <c r="C45" t="s">
        <v>34</v>
      </c>
      <c r="D45" t="s">
        <v>35</v>
      </c>
      <c r="E45">
        <v>0</v>
      </c>
      <c r="F45">
        <v>0</v>
      </c>
      <c r="G45" t="str">
        <f>VLOOKUP($A45,'1213 rural'!$A$4:$C$329,2,FALSE)</f>
        <v/>
      </c>
      <c r="H45" t="str">
        <f>VLOOKUP($A45,'1213 rural'!$A$4:$C$329,3,FALSE)</f>
        <v/>
      </c>
      <c r="I45" t="str">
        <f t="shared" si="14"/>
        <v>9999</v>
      </c>
      <c r="J45" t="str">
        <f t="shared" si="15"/>
        <v>Camden</v>
      </c>
      <c r="K45" t="str">
        <f t="shared" si="16"/>
        <v/>
      </c>
      <c r="L45" t="str">
        <f t="shared" si="17"/>
        <v>9999</v>
      </c>
      <c r="M45" t="str">
        <f t="shared" si="18"/>
        <v/>
      </c>
      <c r="N45" t="str">
        <f t="shared" si="19"/>
        <v/>
      </c>
      <c r="O45" t="str">
        <f t="shared" si="20"/>
        <v>9999</v>
      </c>
      <c r="P45" t="str">
        <f t="shared" si="21"/>
        <v/>
      </c>
      <c r="Q45" t="str">
        <f t="shared" si="22"/>
        <v/>
      </c>
      <c r="R45" t="str">
        <f t="shared" si="23"/>
        <v>9999</v>
      </c>
      <c r="S45" t="str">
        <f t="shared" si="24"/>
        <v/>
      </c>
      <c r="T45" t="str">
        <f t="shared" si="25"/>
        <v/>
      </c>
      <c r="U45" t="str">
        <f t="shared" si="26"/>
        <v>9999</v>
      </c>
      <c r="V45" t="str">
        <f t="shared" si="27"/>
        <v/>
      </c>
      <c r="W45" t="str">
        <f t="shared" si="28"/>
        <v/>
      </c>
      <c r="X45" t="str">
        <f t="shared" si="29"/>
        <v>9999</v>
      </c>
      <c r="Y45" t="str">
        <f t="shared" si="30"/>
        <v/>
      </c>
      <c r="Z45" t="str">
        <f t="shared" si="31"/>
        <v/>
      </c>
      <c r="AA45" t="str">
        <f t="shared" si="32"/>
        <v>9999</v>
      </c>
      <c r="AE45" t="s">
        <v>109</v>
      </c>
      <c r="AF45" t="str">
        <f t="shared" si="0"/>
        <v>9999</v>
      </c>
      <c r="AG45">
        <f t="array" ref="AG45">INDEX($AF$1:$AF$326,MATCH(SMALL(COUNTIF($AF$1:$AF$326,"&lt;"&amp;$AF$1:$AF$326),ROW($AF45:$AG45)),COUNTIF($AF$1:$AF$326,"&lt;"&amp;$AF$1:$AF$326),0))</f>
        <v>45</v>
      </c>
      <c r="AH45" t="str">
        <f t="array" ref="AH45">INDEX($AE$1:$AE$326,SMALL(IF($AF$1:$AF$326=$AG45,ROW($AF$1:$AF$326)),COUNTIF($AG$1:$AG45,$AG45)),1)</f>
        <v>Tunbridge Wells</v>
      </c>
      <c r="AI45">
        <f t="shared" si="1"/>
        <v>0.55925805098569237</v>
      </c>
      <c r="AM45" t="s">
        <v>430</v>
      </c>
      <c r="AN45" t="str">
        <f t="shared" si="2"/>
        <v>9999</v>
      </c>
      <c r="AO45" t="str">
        <f t="array" ref="AO45">INDEX($AN$1:$AN$71,MATCH(SMALL(COUNTIF($AN$1:$AN$71,"&lt;"&amp;$AN$1:$AN$71),ROW($AN45:$AO45)),COUNTIF($AN$1:$AN$71,"&lt;"&amp;$AN$1:$AN$71),0))</f>
        <v>9999</v>
      </c>
      <c r="AP45" t="str">
        <f t="array" ref="AP45">INDEX($AM$1:$AM$71,SMALL(IF($AN$1:$AN$71=$AO45,ROW($AN$1:$AN$71)),COUNTIF($AO$1:$AO45,$AO45)),1)</f>
        <v>Oldham</v>
      </c>
      <c r="AQ45" t="str">
        <f t="shared" si="3"/>
        <v/>
      </c>
      <c r="BA45" t="s">
        <v>538</v>
      </c>
      <c r="BB45" t="str">
        <f t="shared" si="6"/>
        <v>9999</v>
      </c>
      <c r="BC45" t="str">
        <f t="array" ref="BC45">INDEX($BB$1:$BB$58,MATCH(SMALL(COUNTIF($BB$1:$BB$58,"&lt;"&amp;$BB$1:$BB$58),ROW($BB45:$BC45)),COUNTIF($BB$1:$BB$58,"&lt;"&amp;$BB$1:$BB$58),0))</f>
        <v>9999</v>
      </c>
      <c r="BD45" t="str">
        <f t="array" ref="BD45">INDEX($BA$1:$BA$58,SMALL(IF($BB$1:$BB$58=$BC45,ROW($BB$1:$BB$58)),COUNTIF($BC$1:$BC45,$BC45)),1)</f>
        <v>Pendle</v>
      </c>
      <c r="BE45" t="str">
        <f t="shared" si="7"/>
        <v/>
      </c>
      <c r="BH45" t="s">
        <v>618</v>
      </c>
      <c r="BI45">
        <f t="shared" si="8"/>
        <v>5</v>
      </c>
      <c r="BJ45" t="str">
        <f t="array" ref="BJ45">INDEX($BI$1:$BI$48,MATCH(SMALL(COUNTIF($BI$1:$BI$48,"&lt;"&amp;$BI$1:$BI$48),ROW($BI45:$BJ45)),COUNTIF($BI$1:$BI$48,"&lt;"&amp;$BI$1:$BI$48),0))</f>
        <v>9999</v>
      </c>
      <c r="BK45" t="str">
        <f t="array" ref="BK45">INDEX($BH$1:$BH$48,SMALL(IF($BI$1:$BI$48=$BJ45,ROW($BI$1:$BI$48)),COUNTIF($BJ$1:$BJ45,$BJ45)),1)</f>
        <v>Dover</v>
      </c>
      <c r="BL45" t="str">
        <f t="shared" si="9"/>
        <v/>
      </c>
      <c r="BO45" t="s">
        <v>550</v>
      </c>
      <c r="BP45">
        <f t="shared" si="10"/>
        <v>2</v>
      </c>
      <c r="BQ45">
        <f t="array" ref="BQ45">INDEX($BP$1:$BP$55,MATCH(SMALL(COUNTIF($BP$1:$BP$55,"&lt;"&amp;$BP$1:$BP$55),ROW($BP45:$BQ45)),COUNTIF($BP$1:$BP$55,"&lt;"&amp;$BP$1:$BP$55),0))</f>
        <v>45</v>
      </c>
      <c r="BR45" t="str">
        <f t="array" ref="BR45">INDEX($BO$1:$BO$55,SMALL(IF($BP$1:$BP$55=$BQ45,ROW($BP$1:$BP$55)),COUNTIF($BQ$1:$BQ45,$BQ45)),1)</f>
        <v>Hambleton</v>
      </c>
      <c r="BS45">
        <f t="shared" si="11"/>
        <v>0.85703791372485005</v>
      </c>
      <c r="BV45" t="s">
        <v>558</v>
      </c>
      <c r="BW45" t="str">
        <f t="shared" si="12"/>
        <v>9999</v>
      </c>
      <c r="BX45">
        <f t="array" ref="BX45">INDEX($BW$1:$BW$55,MATCH(SMALL(COUNTIF($BW$1:$BW$55,"&lt;"&amp;$BW$1:$BW$55),ROW($BW45:$BX45)),COUNTIF($BW$1:$BW$55,"&lt;"&amp;$BW$1:$BW$55),0))</f>
        <v>45</v>
      </c>
      <c r="BY45" t="str">
        <f t="array" ref="BY45">INDEX($BV$1:$BV$55,SMALL(IF($BW$1:$BW$55=$BX45,ROW($BW$1:$BW$55)),COUNTIF($BX$1:$BX45,$BX45)),1)</f>
        <v>Wakefield</v>
      </c>
      <c r="BZ45">
        <f t="shared" si="13"/>
        <v>1.5049663890839773</v>
      </c>
    </row>
    <row r="46" spans="1:78" x14ac:dyDescent="0.25">
      <c r="A46" t="s">
        <v>109</v>
      </c>
      <c r="B46" t="s">
        <v>110</v>
      </c>
      <c r="C46" t="s">
        <v>58</v>
      </c>
      <c r="D46" t="s">
        <v>18</v>
      </c>
      <c r="E46">
        <v>8746</v>
      </c>
      <c r="F46">
        <v>9.2380167733485438E-2</v>
      </c>
      <c r="G46" t="str">
        <f>VLOOKUP($A46,'1213 rural'!$A$4:$C$329,2,FALSE)</f>
        <v/>
      </c>
      <c r="H46" t="str">
        <f>VLOOKUP($A46,'1213 rural'!$A$4:$C$329,3,FALSE)</f>
        <v/>
      </c>
      <c r="I46" t="str">
        <f t="shared" si="14"/>
        <v>9999</v>
      </c>
      <c r="J46" t="str">
        <f t="shared" si="15"/>
        <v/>
      </c>
      <c r="K46" t="str">
        <f t="shared" si="16"/>
        <v/>
      </c>
      <c r="L46" t="str">
        <f t="shared" si="17"/>
        <v>9999</v>
      </c>
      <c r="M46" t="str">
        <f t="shared" si="18"/>
        <v/>
      </c>
      <c r="N46" t="str">
        <f t="shared" si="19"/>
        <v/>
      </c>
      <c r="O46" t="str">
        <f t="shared" si="20"/>
        <v>9999</v>
      </c>
      <c r="P46" t="str">
        <f t="shared" si="21"/>
        <v/>
      </c>
      <c r="Q46" t="str">
        <f t="shared" si="22"/>
        <v/>
      </c>
      <c r="R46" t="str">
        <f t="shared" si="23"/>
        <v>9999</v>
      </c>
      <c r="S46" t="str">
        <f t="shared" si="24"/>
        <v/>
      </c>
      <c r="T46" t="str">
        <f t="shared" si="25"/>
        <v/>
      </c>
      <c r="U46" t="str">
        <f t="shared" si="26"/>
        <v>9999</v>
      </c>
      <c r="V46" t="str">
        <f t="shared" si="27"/>
        <v/>
      </c>
      <c r="W46" t="str">
        <f t="shared" si="28"/>
        <v/>
      </c>
      <c r="X46" t="str">
        <f t="shared" si="29"/>
        <v>9999</v>
      </c>
      <c r="Y46" t="str">
        <f t="shared" si="30"/>
        <v>Cannock Chase</v>
      </c>
      <c r="Z46" t="str">
        <f t="shared" si="31"/>
        <v/>
      </c>
      <c r="AA46" t="str">
        <f t="shared" si="32"/>
        <v>9999</v>
      </c>
      <c r="AE46" t="s">
        <v>111</v>
      </c>
      <c r="AF46">
        <f t="shared" si="0"/>
        <v>74</v>
      </c>
      <c r="AG46">
        <f t="array" ref="AG46">INDEX($AF$1:$AF$326,MATCH(SMALL(COUNTIF($AF$1:$AF$326,"&lt;"&amp;$AF$1:$AF$326),ROW($AF46:$AG46)),COUNTIF($AF$1:$AF$326,"&lt;"&amp;$AF$1:$AF$326),0))</f>
        <v>46</v>
      </c>
      <c r="AH46" t="str">
        <f t="array" ref="AH46">INDEX($AE$1:$AE$326,SMALL(IF($AF$1:$AF$326=$AG46,ROW($AF$1:$AF$326)),COUNTIF($AG$1:$AG46,$AG46)),1)</f>
        <v>Teignbridge</v>
      </c>
      <c r="AI46">
        <f t="shared" si="1"/>
        <v>0.56173463655769018</v>
      </c>
      <c r="AM46" t="s">
        <v>440</v>
      </c>
      <c r="AN46" t="str">
        <f t="shared" si="2"/>
        <v>9999</v>
      </c>
      <c r="AO46" t="str">
        <f t="array" ref="AO46">INDEX($AN$1:$AN$71,MATCH(SMALL(COUNTIF($AN$1:$AN$71,"&lt;"&amp;$AN$1:$AN$71),ROW($AN46:$AO46)),COUNTIF($AN$1:$AN$71,"&lt;"&amp;$AN$1:$AN$71),0))</f>
        <v>9999</v>
      </c>
      <c r="AP46" t="str">
        <f t="array" ref="AP46">INDEX($AM$1:$AM$71,SMALL(IF($AN$1:$AN$71=$AO46,ROW($AN$1:$AN$71)),COUNTIF($AO$1:$AO46,$AO46)),1)</f>
        <v>Redbridge</v>
      </c>
      <c r="AQ46" t="str">
        <f t="shared" si="3"/>
        <v/>
      </c>
      <c r="BA46" t="s">
        <v>554</v>
      </c>
      <c r="BB46">
        <f t="shared" si="6"/>
        <v>8</v>
      </c>
      <c r="BC46" t="str">
        <f t="array" ref="BC46">INDEX($BB$1:$BB$58,MATCH(SMALL(COUNTIF($BB$1:$BB$58,"&lt;"&amp;$BB$1:$BB$58),ROW($BB46:$BC46)),COUNTIF($BB$1:$BB$58,"&lt;"&amp;$BB$1:$BB$58),0))</f>
        <v>9999</v>
      </c>
      <c r="BD46" t="str">
        <f t="array" ref="BD46">INDEX($BA$1:$BA$58,SMALL(IF($BB$1:$BB$58=$BC46,ROW($BB$1:$BB$58)),COUNTIF($BC$1:$BC46,$BC46)),1)</f>
        <v>Plymouth</v>
      </c>
      <c r="BE46" t="str">
        <f t="shared" si="7"/>
        <v/>
      </c>
      <c r="BH46" t="s">
        <v>632</v>
      </c>
      <c r="BI46">
        <f t="shared" si="8"/>
        <v>44</v>
      </c>
      <c r="BJ46" t="str">
        <f t="array" ref="BJ46">INDEX($BI$1:$BI$48,MATCH(SMALL(COUNTIF($BI$1:$BI$48,"&lt;"&amp;$BI$1:$BI$48),ROW($BI46:$BJ46)),COUNTIF($BI$1:$BI$48,"&lt;"&amp;$BI$1:$BI$48),0))</f>
        <v>9999</v>
      </c>
      <c r="BK46" t="str">
        <f t="array" ref="BK46">INDEX($BH$1:$BH$48,SMALL(IF($BI$1:$BI$48=$BJ46,ROW($BI$1:$BI$48)),COUNTIF($BJ$1:$BJ46,$BJ46)),1)</f>
        <v>King`s Lynn and West Norfolk</v>
      </c>
      <c r="BL46" t="str">
        <f t="shared" si="9"/>
        <v/>
      </c>
      <c r="BO46" t="s">
        <v>570</v>
      </c>
      <c r="BP46">
        <f t="shared" si="10"/>
        <v>19</v>
      </c>
      <c r="BQ46">
        <f t="array" ref="BQ46">INDEX($BP$1:$BP$55,MATCH(SMALL(COUNTIF($BP$1:$BP$55,"&lt;"&amp;$BP$1:$BP$55),ROW($BP46:$BQ46)),COUNTIF($BP$1:$BP$55,"&lt;"&amp;$BP$1:$BP$55),0))</f>
        <v>46</v>
      </c>
      <c r="BR46" t="str">
        <f t="array" ref="BR46">INDEX($BO$1:$BO$55,SMALL(IF($BP$1:$BP$55=$BQ46,ROW($BP$1:$BP$55)),COUNTIF($BQ$1:$BQ46,$BQ46)),1)</f>
        <v>West Lindsey</v>
      </c>
      <c r="BS46">
        <f t="shared" si="11"/>
        <v>1.0092425369170295</v>
      </c>
      <c r="BV46" t="s">
        <v>568</v>
      </c>
      <c r="BW46">
        <f t="shared" si="12"/>
        <v>11</v>
      </c>
      <c r="BX46" t="str">
        <f t="array" ref="BX46">INDEX($BW$1:$BW$55,MATCH(SMALL(COUNTIF($BW$1:$BW$55,"&lt;"&amp;$BW$1:$BW$55),ROW($BW46:$BX46)),COUNTIF($BW$1:$BW$55,"&lt;"&amp;$BW$1:$BW$55),0))</f>
        <v>9999</v>
      </c>
      <c r="BY46" t="str">
        <f t="array" ref="BY46">INDEX($BV$1:$BV$55,SMALL(IF($BW$1:$BW$55=$BX46,ROW($BW$1:$BW$55)),COUNTIF($BX$1:$BX46,$BX46)),1)</f>
        <v>Boston</v>
      </c>
      <c r="BZ46" t="str">
        <f t="shared" si="13"/>
        <v/>
      </c>
    </row>
    <row r="47" spans="1:78" x14ac:dyDescent="0.25">
      <c r="A47" t="s">
        <v>111</v>
      </c>
      <c r="B47" t="s">
        <v>112</v>
      </c>
      <c r="C47" t="s">
        <v>9</v>
      </c>
      <c r="D47" t="s">
        <v>23</v>
      </c>
      <c r="E47">
        <v>25607</v>
      </c>
      <c r="F47">
        <v>0.16715952189778641</v>
      </c>
      <c r="G47">
        <f>VLOOKUP($A47,'1213 rural'!$A$4:$C$329,2,FALSE)</f>
        <v>0.69670227589410128</v>
      </c>
      <c r="H47">
        <f>VLOOKUP($A47,'1213 rural'!$A$4:$C$329,3,FALSE)</f>
        <v>6</v>
      </c>
      <c r="I47">
        <f t="shared" si="14"/>
        <v>74</v>
      </c>
      <c r="J47" t="str">
        <f t="shared" si="15"/>
        <v/>
      </c>
      <c r="K47" t="str">
        <f t="shared" si="16"/>
        <v/>
      </c>
      <c r="L47" t="str">
        <f t="shared" si="17"/>
        <v>9999</v>
      </c>
      <c r="M47" t="str">
        <f t="shared" si="18"/>
        <v/>
      </c>
      <c r="N47" t="str">
        <f t="shared" si="19"/>
        <v/>
      </c>
      <c r="O47" t="str">
        <f t="shared" si="20"/>
        <v>9999</v>
      </c>
      <c r="P47" t="str">
        <f t="shared" si="21"/>
        <v>Canterbury</v>
      </c>
      <c r="Q47">
        <f t="shared" si="22"/>
        <v>0.69670227589410128</v>
      </c>
      <c r="R47">
        <f t="shared" si="23"/>
        <v>5</v>
      </c>
      <c r="S47" t="str">
        <f t="shared" si="24"/>
        <v/>
      </c>
      <c r="T47" t="str">
        <f t="shared" si="25"/>
        <v/>
      </c>
      <c r="U47" t="str">
        <f t="shared" si="26"/>
        <v>9999</v>
      </c>
      <c r="V47" t="str">
        <f t="shared" si="27"/>
        <v/>
      </c>
      <c r="W47" t="str">
        <f t="shared" si="28"/>
        <v/>
      </c>
      <c r="X47" t="str">
        <f t="shared" si="29"/>
        <v>9999</v>
      </c>
      <c r="Y47" t="str">
        <f t="shared" si="30"/>
        <v/>
      </c>
      <c r="Z47" t="str">
        <f t="shared" si="31"/>
        <v/>
      </c>
      <c r="AA47" t="str">
        <f t="shared" si="32"/>
        <v>9999</v>
      </c>
      <c r="AE47" t="s">
        <v>113</v>
      </c>
      <c r="AF47">
        <f t="shared" si="0"/>
        <v>149</v>
      </c>
      <c r="AG47">
        <f t="array" ref="AG47">INDEX($AF$1:$AF$326,MATCH(SMALL(COUNTIF($AF$1:$AF$326,"&lt;"&amp;$AF$1:$AF$326),ROW($AF47:$AG47)),COUNTIF($AF$1:$AF$326,"&lt;"&amp;$AF$1:$AF$326),0))</f>
        <v>47</v>
      </c>
      <c r="AH47" t="str">
        <f t="array" ref="AH47">INDEX($AE$1:$AE$326,SMALL(IF($AF$1:$AF$326=$AG47,ROW($AF$1:$AF$326)),COUNTIF($AG$1:$AG47,$AG47)),1)</f>
        <v>North Norfolk</v>
      </c>
      <c r="AI47">
        <f t="shared" si="1"/>
        <v>0.56746256929590988</v>
      </c>
      <c r="AM47" t="s">
        <v>444</v>
      </c>
      <c r="AN47" t="str">
        <f t="shared" si="2"/>
        <v>9999</v>
      </c>
      <c r="AO47" t="str">
        <f t="array" ref="AO47">INDEX($AN$1:$AN$71,MATCH(SMALL(COUNTIF($AN$1:$AN$71,"&lt;"&amp;$AN$1:$AN$71),ROW($AN47:$AO47)),COUNTIF($AN$1:$AN$71,"&lt;"&amp;$AN$1:$AN$71),0))</f>
        <v>9999</v>
      </c>
      <c r="AP47" t="str">
        <f t="array" ref="AP47">INDEX($AM$1:$AM$71,SMALL(IF($AN$1:$AN$71=$AO47,ROW($AN$1:$AN$71)),COUNTIF($AO$1:$AO47,$AO47)),1)</f>
        <v>Richmond upon Thames</v>
      </c>
      <c r="AQ47" t="str">
        <f t="shared" si="3"/>
        <v/>
      </c>
      <c r="BA47" t="s">
        <v>560</v>
      </c>
      <c r="BB47">
        <f t="shared" si="6"/>
        <v>7</v>
      </c>
      <c r="BC47" t="str">
        <f t="array" ref="BC47">INDEX($BB$1:$BB$58,MATCH(SMALL(COUNTIF($BB$1:$BB$58,"&lt;"&amp;$BB$1:$BB$58),ROW($BB47:$BC47)),COUNTIF($BB$1:$BB$58,"&lt;"&amp;$BB$1:$BB$58),0))</f>
        <v>9999</v>
      </c>
      <c r="BD47" t="str">
        <f t="array" ref="BD47">INDEX($BA$1:$BA$58,SMALL(IF($BB$1:$BB$58=$BC47,ROW($BB$1:$BB$58)),COUNTIF($BC$1:$BC47,$BC47)),1)</f>
        <v>Redditch</v>
      </c>
      <c r="BE47" t="str">
        <f t="shared" si="7"/>
        <v/>
      </c>
      <c r="BH47" t="s">
        <v>646</v>
      </c>
      <c r="BI47">
        <f t="shared" si="8"/>
        <v>12</v>
      </c>
      <c r="BJ47" t="str">
        <f t="array" ref="BJ47">INDEX($BI$1:$BI$48,MATCH(SMALL(COUNTIF($BI$1:$BI$48,"&lt;"&amp;$BI$1:$BI$48),ROW($BI47:$BJ47)),COUNTIF($BI$1:$BI$48,"&lt;"&amp;$BI$1:$BI$48),0))</f>
        <v>9999</v>
      </c>
      <c r="BK47" t="str">
        <f t="array" ref="BK47">INDEX($BH$1:$BH$48,SMALL(IF($BI$1:$BI$48=$BJ47,ROW($BI$1:$BI$48)),COUNTIF($BJ$1:$BJ47,$BJ47)),1)</f>
        <v>Lichfield</v>
      </c>
      <c r="BL47" t="str">
        <f t="shared" si="9"/>
        <v/>
      </c>
      <c r="BO47" t="s">
        <v>590</v>
      </c>
      <c r="BP47">
        <f t="shared" si="10"/>
        <v>41</v>
      </c>
      <c r="BQ47">
        <f t="array" ref="BQ47">INDEX($BP$1:$BP$55,MATCH(SMALL(COUNTIF($BP$1:$BP$55,"&lt;"&amp;$BP$1:$BP$55),ROW($BP47:$BQ47)),COUNTIF($BP$1:$BP$55,"&lt;"&amp;$BP$1:$BP$55),0))</f>
        <v>47</v>
      </c>
      <c r="BR47" t="str">
        <f t="array" ref="BR47">INDEX($BO$1:$BO$55,SMALL(IF($BP$1:$BP$55=$BQ47,ROW($BP$1:$BP$55)),COUNTIF($BQ$1:$BQ47,$BQ47)),1)</f>
        <v>Harborough</v>
      </c>
      <c r="BS47">
        <f t="shared" si="11"/>
        <v>1.1061476281642204</v>
      </c>
      <c r="BV47" t="s">
        <v>596</v>
      </c>
      <c r="BW47">
        <f t="shared" si="12"/>
        <v>13</v>
      </c>
      <c r="BX47" t="str">
        <f t="array" ref="BX47">INDEX($BW$1:$BW$55,MATCH(SMALL(COUNTIF($BW$1:$BW$55,"&lt;"&amp;$BW$1:$BW$55),ROW($BW47:$BX47)),COUNTIF($BW$1:$BW$55,"&lt;"&amp;$BW$1:$BW$55),0))</f>
        <v>9999</v>
      </c>
      <c r="BY47" t="str">
        <f t="array" ref="BY47">INDEX($BV$1:$BV$55,SMALL(IF($BW$1:$BW$55=$BX47,ROW($BW$1:$BW$55)),COUNTIF($BX$1:$BX47,$BX47)),1)</f>
        <v>Cannock Chase</v>
      </c>
      <c r="BZ47" t="str">
        <f t="shared" si="13"/>
        <v/>
      </c>
    </row>
    <row r="48" spans="1:78" x14ac:dyDescent="0.25">
      <c r="A48" t="s">
        <v>113</v>
      </c>
      <c r="B48" t="s">
        <v>114</v>
      </c>
      <c r="C48" t="s">
        <v>13</v>
      </c>
      <c r="D48" t="s">
        <v>18</v>
      </c>
      <c r="E48">
        <v>30634</v>
      </c>
      <c r="F48">
        <v>0.29303896153588616</v>
      </c>
      <c r="G48">
        <f>VLOOKUP($A48,'1213 rural'!$A$4:$C$329,2,FALSE)</f>
        <v>1.1862396204033216</v>
      </c>
      <c r="H48">
        <f>VLOOKUP($A48,'1213 rural'!$A$4:$C$329,3,FALSE)</f>
        <v>12</v>
      </c>
      <c r="I48">
        <f t="shared" si="14"/>
        <v>149</v>
      </c>
      <c r="J48" t="str">
        <f t="shared" si="15"/>
        <v/>
      </c>
      <c r="K48" t="str">
        <f t="shared" si="16"/>
        <v/>
      </c>
      <c r="L48" t="str">
        <f t="shared" si="17"/>
        <v>9999</v>
      </c>
      <c r="M48" t="str">
        <f t="shared" si="18"/>
        <v/>
      </c>
      <c r="N48" t="str">
        <f t="shared" si="19"/>
        <v/>
      </c>
      <c r="O48" t="str">
        <f t="shared" si="20"/>
        <v>9999</v>
      </c>
      <c r="P48" t="str">
        <f t="shared" si="21"/>
        <v/>
      </c>
      <c r="Q48" t="str">
        <f t="shared" si="22"/>
        <v/>
      </c>
      <c r="R48" t="str">
        <f t="shared" si="23"/>
        <v>9999</v>
      </c>
      <c r="S48" t="str">
        <f t="shared" si="24"/>
        <v/>
      </c>
      <c r="T48" t="str">
        <f t="shared" si="25"/>
        <v/>
      </c>
      <c r="U48" t="str">
        <f t="shared" si="26"/>
        <v>9999</v>
      </c>
      <c r="V48" t="str">
        <f t="shared" si="27"/>
        <v/>
      </c>
      <c r="W48" t="str">
        <f t="shared" si="28"/>
        <v/>
      </c>
      <c r="X48" t="str">
        <f t="shared" si="29"/>
        <v>9999</v>
      </c>
      <c r="Y48" t="str">
        <f t="shared" si="30"/>
        <v>Carlisle</v>
      </c>
      <c r="Z48">
        <f t="shared" si="31"/>
        <v>1.1862396204033216</v>
      </c>
      <c r="AA48">
        <f t="shared" si="32"/>
        <v>44</v>
      </c>
      <c r="AE48" t="s">
        <v>115</v>
      </c>
      <c r="AF48" t="str">
        <f t="shared" si="0"/>
        <v>9999</v>
      </c>
      <c r="AG48">
        <f t="array" ref="AG48">INDEX($AF$1:$AF$326,MATCH(SMALL(COUNTIF($AF$1:$AF$326,"&lt;"&amp;$AF$1:$AF$326),ROW($AF48:$AG48)),COUNTIF($AF$1:$AF$326,"&lt;"&amp;$AF$1:$AF$326),0))</f>
        <v>48</v>
      </c>
      <c r="AH48" t="str">
        <f t="array" ref="AH48">INDEX($AE$1:$AE$326,SMALL(IF($AF$1:$AF$326=$AG48,ROW($AF$1:$AF$326)),COUNTIF($AG$1:$AG48,$AG48)),1)</f>
        <v>Wiltshire</v>
      </c>
      <c r="AI48">
        <f t="shared" si="1"/>
        <v>0.57118537765433208</v>
      </c>
      <c r="AM48" t="s">
        <v>456</v>
      </c>
      <c r="AN48" t="str">
        <f t="shared" si="2"/>
        <v>9999</v>
      </c>
      <c r="AO48" t="str">
        <f t="array" ref="AO48">INDEX($AN$1:$AN$71,MATCH(SMALL(COUNTIF($AN$1:$AN$71,"&lt;"&amp;$AN$1:$AN$71),ROW($AN48:$AO48)),COUNTIF($AN$1:$AN$71,"&lt;"&amp;$AN$1:$AN$71),0))</f>
        <v>9999</v>
      </c>
      <c r="AP48" t="str">
        <f t="array" ref="AP48">INDEX($AM$1:$AM$71,SMALL(IF($AN$1:$AN$71=$AO48,ROW($AN$1:$AN$71)),COUNTIF($AO$1:$AO48,$AO48)),1)</f>
        <v>Rochdale</v>
      </c>
      <c r="AQ48" t="str">
        <f t="shared" si="3"/>
        <v/>
      </c>
      <c r="BA48" t="s">
        <v>564</v>
      </c>
      <c r="BB48" t="str">
        <f t="shared" si="6"/>
        <v>9999</v>
      </c>
      <c r="BC48" t="str">
        <f t="array" ref="BC48">INDEX($BB$1:$BB$58,MATCH(SMALL(COUNTIF($BB$1:$BB$58,"&lt;"&amp;$BB$1:$BB$58),ROW($BB48:$BC48)),COUNTIF($BB$1:$BB$58,"&lt;"&amp;$BB$1:$BB$58),0))</f>
        <v>9999</v>
      </c>
      <c r="BD48" t="str">
        <f t="array" ref="BD48">INDEX($BA$1:$BA$58,SMALL(IF($BB$1:$BB$58=$BC48,ROW($BB$1:$BB$58)),COUNTIF($BC$1:$BC48,$BC48)),1)</f>
        <v>Reigate and Banstead</v>
      </c>
      <c r="BE48" t="str">
        <f t="shared" si="7"/>
        <v/>
      </c>
      <c r="BH48" t="s">
        <v>648</v>
      </c>
      <c r="BI48">
        <f t="shared" si="8"/>
        <v>10</v>
      </c>
      <c r="BJ48" t="str">
        <f t="array" ref="BJ48">INDEX($BI$1:$BI$48,MATCH(SMALL(COUNTIF($BI$1:$BI$48,"&lt;"&amp;$BI$1:$BI$48),ROW($BI48:$BJ48)),COUNTIF($BI$1:$BI$48,"&lt;"&amp;$BI$1:$BI$48),0))</f>
        <v>9999</v>
      </c>
      <c r="BK48" t="str">
        <f t="array" ref="BK48">INDEX($BH$1:$BH$48,SMALL(IF($BI$1:$BI$48=$BJ48,ROW($BI$1:$BI$48)),COUNTIF($BJ$1:$BJ48,$BJ48)),1)</f>
        <v>St. Edmundsbury</v>
      </c>
      <c r="BL48" t="str">
        <f t="shared" si="9"/>
        <v/>
      </c>
      <c r="BO48" t="s">
        <v>598</v>
      </c>
      <c r="BP48">
        <f t="shared" si="10"/>
        <v>44</v>
      </c>
      <c r="BQ48" t="str">
        <f t="array" ref="BQ48">INDEX($BP$1:$BP$55,MATCH(SMALL(COUNTIF($BP$1:$BP$55,"&lt;"&amp;$BP$1:$BP$55),ROW($BP48:$BQ48)),COUNTIF($BP$1:$BP$55,"&lt;"&amp;$BP$1:$BP$55),0))</f>
        <v>9999</v>
      </c>
      <c r="BR48" t="str">
        <f t="array" ref="BR48">INDEX($BO$1:$BO$55,SMALL(IF($BP$1:$BP$55=$BQ48,ROW($BP$1:$BP$55)),COUNTIF($BQ$1:$BQ48,$BQ48)),1)</f>
        <v>Copeland</v>
      </c>
      <c r="BS48" t="str">
        <f t="shared" si="11"/>
        <v/>
      </c>
      <c r="BV48" t="s">
        <v>602</v>
      </c>
      <c r="BW48">
        <f t="shared" si="12"/>
        <v>45</v>
      </c>
      <c r="BX48" t="str">
        <f t="array" ref="BX48">INDEX($BW$1:$BW$55,MATCH(SMALL(COUNTIF($BW$1:$BW$55,"&lt;"&amp;$BW$1:$BW$55),ROW($BW48:$BX48)),COUNTIF($BW$1:$BW$55,"&lt;"&amp;$BW$1:$BW$55),0))</f>
        <v>9999</v>
      </c>
      <c r="BY48" t="str">
        <f t="array" ref="BY48">INDEX($BV$1:$BV$55,SMALL(IF($BW$1:$BW$55=$BX48,ROW($BW$1:$BW$55)),COUNTIF($BX$1:$BX48,$BX48)),1)</f>
        <v>Dacorum</v>
      </c>
      <c r="BZ48" t="str">
        <f t="shared" si="13"/>
        <v/>
      </c>
    </row>
    <row r="49" spans="1:78" x14ac:dyDescent="0.25">
      <c r="A49" t="s">
        <v>115</v>
      </c>
      <c r="B49" t="s">
        <v>116</v>
      </c>
      <c r="C49" t="s">
        <v>31</v>
      </c>
      <c r="D49" t="s">
        <v>10</v>
      </c>
      <c r="E49">
        <v>0</v>
      </c>
      <c r="F49">
        <v>0</v>
      </c>
      <c r="G49" t="str">
        <f>VLOOKUP($A49,'1213 rural'!$A$4:$C$329,2,FALSE)</f>
        <v/>
      </c>
      <c r="H49" t="str">
        <f>VLOOKUP($A49,'1213 rural'!$A$4:$C$329,3,FALSE)</f>
        <v/>
      </c>
      <c r="I49" t="str">
        <f t="shared" si="14"/>
        <v>9999</v>
      </c>
      <c r="J49" t="str">
        <f t="shared" si="15"/>
        <v/>
      </c>
      <c r="K49" t="str">
        <f t="shared" si="16"/>
        <v/>
      </c>
      <c r="L49" t="str">
        <f t="shared" si="17"/>
        <v>9999</v>
      </c>
      <c r="M49" t="str">
        <f t="shared" si="18"/>
        <v>Castle Point</v>
      </c>
      <c r="N49" t="str">
        <f t="shared" si="19"/>
        <v/>
      </c>
      <c r="O49" t="str">
        <f t="shared" si="20"/>
        <v>9999</v>
      </c>
      <c r="P49" t="str">
        <f t="shared" si="21"/>
        <v/>
      </c>
      <c r="Q49" t="str">
        <f t="shared" si="22"/>
        <v/>
      </c>
      <c r="R49" t="str">
        <f t="shared" si="23"/>
        <v>9999</v>
      </c>
      <c r="S49" t="str">
        <f t="shared" si="24"/>
        <v/>
      </c>
      <c r="T49" t="str">
        <f t="shared" si="25"/>
        <v/>
      </c>
      <c r="U49" t="str">
        <f t="shared" si="26"/>
        <v>9999</v>
      </c>
      <c r="V49" t="str">
        <f t="shared" si="27"/>
        <v/>
      </c>
      <c r="W49" t="str">
        <f t="shared" si="28"/>
        <v/>
      </c>
      <c r="X49" t="str">
        <f t="shared" si="29"/>
        <v>9999</v>
      </c>
      <c r="Y49" t="str">
        <f t="shared" si="30"/>
        <v/>
      </c>
      <c r="Z49" t="str">
        <f t="shared" si="31"/>
        <v/>
      </c>
      <c r="AA49" t="str">
        <f t="shared" si="32"/>
        <v>9999</v>
      </c>
      <c r="AE49" t="s">
        <v>117</v>
      </c>
      <c r="AF49">
        <f t="shared" si="0"/>
        <v>127</v>
      </c>
      <c r="AG49">
        <f t="array" ref="AG49">INDEX($AF$1:$AF$326,MATCH(SMALL(COUNTIF($AF$1:$AF$326,"&lt;"&amp;$AF$1:$AF$326),ROW($AF49:$AG49)),COUNTIF($AF$1:$AF$326,"&lt;"&amp;$AF$1:$AF$326),0))</f>
        <v>49</v>
      </c>
      <c r="AH49" t="str">
        <f t="array" ref="AH49">INDEX($AE$1:$AE$326,SMALL(IF($AF$1:$AF$326=$AG49,ROW($AF$1:$AF$326)),COUNTIF($AG$1:$AG49,$AG49)),1)</f>
        <v>Forest of Dean</v>
      </c>
      <c r="AI49">
        <f t="shared" si="1"/>
        <v>0.5719816965857093</v>
      </c>
      <c r="AM49" t="s">
        <v>466</v>
      </c>
      <c r="AN49" t="str">
        <f t="shared" si="2"/>
        <v>9999</v>
      </c>
      <c r="AO49" t="str">
        <f t="array" ref="AO49">INDEX($AN$1:$AN$71,MATCH(SMALL(COUNTIF($AN$1:$AN$71,"&lt;"&amp;$AN$1:$AN$71),ROW($AN49:$AO49)),COUNTIF($AN$1:$AN$71,"&lt;"&amp;$AN$1:$AN$71),0))</f>
        <v>9999</v>
      </c>
      <c r="AP49" t="str">
        <f t="array" ref="AP49">INDEX($AM$1:$AM$71,SMALL(IF($AN$1:$AN$71=$AO49,ROW($AN$1:$AN$71)),COUNTIF($AO$1:$AO49,$AO49)),1)</f>
        <v>Runnymede</v>
      </c>
      <c r="AQ49" t="str">
        <f t="shared" si="3"/>
        <v/>
      </c>
      <c r="BA49" t="s">
        <v>572</v>
      </c>
      <c r="BB49" t="str">
        <f t="shared" si="6"/>
        <v>9999</v>
      </c>
      <c r="BC49" t="str">
        <f t="array" ref="BC49">INDEX($BB$1:$BB$58,MATCH(SMALL(COUNTIF($BB$1:$BB$58,"&lt;"&amp;$BB$1:$BB$58),ROW($BB49:$BC49)),COUNTIF($BB$1:$BB$58,"&lt;"&amp;$BB$1:$BB$58),0))</f>
        <v>9999</v>
      </c>
      <c r="BD49" t="str">
        <f t="array" ref="BD49">INDEX($BA$1:$BA$58,SMALL(IF($BB$1:$BB$58=$BC49,ROW($BB$1:$BB$58)),COUNTIF($BC$1:$BC49,$BC49)),1)</f>
        <v>Rossendale</v>
      </c>
      <c r="BE49" t="str">
        <f t="shared" si="7"/>
        <v/>
      </c>
      <c r="BH49" t="s">
        <v>678</v>
      </c>
      <c r="BO49" t="s">
        <v>620</v>
      </c>
      <c r="BP49">
        <f t="shared" si="10"/>
        <v>29</v>
      </c>
      <c r="BQ49" t="str">
        <f t="array" ref="BQ49">INDEX($BP$1:$BP$55,MATCH(SMALL(COUNTIF($BP$1:$BP$55,"&lt;"&amp;$BP$1:$BP$55),ROW($BP49:$BQ49)),COUNTIF($BP$1:$BP$55,"&lt;"&amp;$BP$1:$BP$55),0))</f>
        <v>9999</v>
      </c>
      <c r="BR49" t="str">
        <f t="array" ref="BR49">INDEX($BO$1:$BO$55,SMALL(IF($BP$1:$BP$55=$BQ49,ROW($BP$1:$BP$55)),COUNTIF($BQ$1:$BQ49,$BQ49)),1)</f>
        <v>Fenland</v>
      </c>
      <c r="BS49" t="str">
        <f t="shared" si="11"/>
        <v/>
      </c>
      <c r="BV49" t="s">
        <v>612</v>
      </c>
      <c r="BW49" t="str">
        <f t="shared" si="12"/>
        <v>9999</v>
      </c>
      <c r="BX49" t="str">
        <f t="array" ref="BX49">INDEX($BW$1:$BW$55,MATCH(SMALL(COUNTIF($BW$1:$BW$55,"&lt;"&amp;$BW$1:$BW$55),ROW($BW49:$BX49)),COUNTIF($BW$1:$BW$55,"&lt;"&amp;$BW$1:$BW$55),0))</f>
        <v>9999</v>
      </c>
      <c r="BY49" t="str">
        <f t="array" ref="BY49">INDEX($BV$1:$BV$55,SMALL(IF($BW$1:$BW$55=$BX49,ROW($BW$1:$BW$55)),COUNTIF($BX$1:$BX49,$BX49)),1)</f>
        <v>Fylde</v>
      </c>
      <c r="BZ49" t="str">
        <f t="shared" si="13"/>
        <v/>
      </c>
    </row>
    <row r="50" spans="1:78" x14ac:dyDescent="0.25">
      <c r="A50" t="s">
        <v>117</v>
      </c>
      <c r="B50" t="s">
        <v>118</v>
      </c>
      <c r="C50" t="s">
        <v>31</v>
      </c>
      <c r="D50" t="s">
        <v>28</v>
      </c>
      <c r="E50">
        <v>98639</v>
      </c>
      <c r="F50">
        <v>0.38600000000000001</v>
      </c>
      <c r="G50">
        <f>VLOOKUP($A50,'1213 rural'!$A$4:$C$329,2,FALSE)</f>
        <v>0.94080015052802402</v>
      </c>
      <c r="H50">
        <f>VLOOKUP($A50,'1213 rural'!$A$4:$C$329,3,FALSE)</f>
        <v>40</v>
      </c>
      <c r="I50">
        <f t="shared" si="14"/>
        <v>127</v>
      </c>
      <c r="J50" t="str">
        <f t="shared" si="15"/>
        <v/>
      </c>
      <c r="K50" t="str">
        <f t="shared" si="16"/>
        <v/>
      </c>
      <c r="L50" t="str">
        <f t="shared" si="17"/>
        <v>9999</v>
      </c>
      <c r="M50" t="str">
        <f t="shared" si="18"/>
        <v/>
      </c>
      <c r="N50" t="str">
        <f t="shared" si="19"/>
        <v/>
      </c>
      <c r="O50" t="str">
        <f t="shared" si="20"/>
        <v>9999</v>
      </c>
      <c r="P50" t="str">
        <f t="shared" si="21"/>
        <v/>
      </c>
      <c r="Q50" t="str">
        <f t="shared" si="22"/>
        <v/>
      </c>
      <c r="R50" t="str">
        <f t="shared" si="23"/>
        <v>9999</v>
      </c>
      <c r="S50" t="str">
        <f t="shared" si="24"/>
        <v>Central Bedfordshire</v>
      </c>
      <c r="T50">
        <f t="shared" si="25"/>
        <v>0.94080015052802402</v>
      </c>
      <c r="U50">
        <f t="shared" si="26"/>
        <v>35</v>
      </c>
      <c r="V50" t="str">
        <f t="shared" si="27"/>
        <v/>
      </c>
      <c r="W50" t="str">
        <f t="shared" si="28"/>
        <v/>
      </c>
      <c r="X50" t="str">
        <f t="shared" si="29"/>
        <v>9999</v>
      </c>
      <c r="Y50" t="str">
        <f t="shared" si="30"/>
        <v/>
      </c>
      <c r="Z50" t="str">
        <f t="shared" si="31"/>
        <v/>
      </c>
      <c r="AA50" t="str">
        <f t="shared" si="32"/>
        <v>9999</v>
      </c>
      <c r="AE50" t="s">
        <v>119</v>
      </c>
      <c r="AF50">
        <f t="shared" si="0"/>
        <v>62</v>
      </c>
      <c r="AG50">
        <f t="array" ref="AG50">INDEX($AF$1:$AF$326,MATCH(SMALL(COUNTIF($AF$1:$AF$326,"&lt;"&amp;$AF$1:$AF$326),ROW($AF50:$AG50)),COUNTIF($AF$1:$AF$326,"&lt;"&amp;$AF$1:$AF$326),0))</f>
        <v>50</v>
      </c>
      <c r="AH50" t="str">
        <f t="array" ref="AH50">INDEX($AE$1:$AE$326,SMALL(IF($AF$1:$AF$326=$AG50,ROW($AF$1:$AF$326)),COUNTIF($AG$1:$AG50,$AG50)),1)</f>
        <v>East Lindsey</v>
      </c>
      <c r="AI50">
        <f t="shared" si="1"/>
        <v>0.57450253303389565</v>
      </c>
      <c r="AM50" t="s">
        <v>468</v>
      </c>
      <c r="AN50" t="str">
        <f t="shared" si="2"/>
        <v>9999</v>
      </c>
      <c r="AO50" t="str">
        <f t="array" ref="AO50">INDEX($AN$1:$AN$71,MATCH(SMALL(COUNTIF($AN$1:$AN$71,"&lt;"&amp;$AN$1:$AN$71),ROW($AN50:$AO50)),COUNTIF($AN$1:$AN$71,"&lt;"&amp;$AN$1:$AN$71),0))</f>
        <v>9999</v>
      </c>
      <c r="AP50" t="str">
        <f t="array" ref="AP50">INDEX($AM$1:$AM$71,SMALL(IF($AN$1:$AN$71=$AO50,ROW($AN$1:$AN$71)),COUNTIF($AO$1:$AO50,$AO50)),1)</f>
        <v>Salford</v>
      </c>
      <c r="AQ50" t="str">
        <f t="shared" si="3"/>
        <v/>
      </c>
      <c r="BA50" t="s">
        <v>580</v>
      </c>
      <c r="BB50" t="str">
        <f t="shared" si="6"/>
        <v>9999</v>
      </c>
      <c r="BC50" t="str">
        <f t="array" ref="BC50">INDEX($BB$1:$BB$58,MATCH(SMALL(COUNTIF($BB$1:$BB$58,"&lt;"&amp;$BB$1:$BB$58),ROW($BB50:$BC50)),COUNTIF($BB$1:$BB$58,"&lt;"&amp;$BB$1:$BB$58),0))</f>
        <v>9999</v>
      </c>
      <c r="BD50" t="str">
        <f t="array" ref="BD50">INDEX($BA$1:$BA$58,SMALL(IF($BB$1:$BB$58=$BC50,ROW($BB$1:$BB$58)),COUNTIF($BC$1:$BC50,$BC50)),1)</f>
        <v>Rushmoor</v>
      </c>
      <c r="BE50" t="str">
        <f t="shared" si="7"/>
        <v/>
      </c>
      <c r="BH50" t="s">
        <v>678</v>
      </c>
      <c r="BO50" t="s">
        <v>628</v>
      </c>
      <c r="BP50" t="str">
        <f t="shared" si="10"/>
        <v>9999</v>
      </c>
      <c r="BQ50" t="str">
        <f t="array" ref="BQ50">INDEX($BP$1:$BP$55,MATCH(SMALL(COUNTIF($BP$1:$BP$55,"&lt;"&amp;$BP$1:$BP$55),ROW($BP50:$BQ50)),COUNTIF($BP$1:$BP$55,"&lt;"&amp;$BP$1:$BP$55),0))</f>
        <v>9999</v>
      </c>
      <c r="BR50" t="str">
        <f t="array" ref="BR50">INDEX($BO$1:$BO$55,SMALL(IF($BP$1:$BP$55=$BQ50,ROW($BP$1:$BP$55)),COUNTIF($BQ$1:$BQ50,$BQ50)),1)</f>
        <v>Forest Heath</v>
      </c>
      <c r="BS50" t="str">
        <f t="shared" si="11"/>
        <v/>
      </c>
      <c r="BV50" t="s">
        <v>616</v>
      </c>
      <c r="BW50" t="str">
        <f t="shared" si="12"/>
        <v>9999</v>
      </c>
      <c r="BX50" t="str">
        <f t="array" ref="BX50">INDEX($BW$1:$BW$55,MATCH(SMALL(COUNTIF($BW$1:$BW$55,"&lt;"&amp;$BW$1:$BW$55),ROW($BW50:$BX50)),COUNTIF($BW$1:$BW$55,"&lt;"&amp;$BW$1:$BW$55),0))</f>
        <v>9999</v>
      </c>
      <c r="BY50" t="str">
        <f t="array" ref="BY50">INDEX($BV$1:$BV$55,SMALL(IF($BW$1:$BW$55=$BX50,ROW($BW$1:$BW$55)),COUNTIF($BX$1:$BX50,$BX50)),1)</f>
        <v>Great Yarmouth</v>
      </c>
      <c r="BZ50" t="str">
        <f t="shared" si="13"/>
        <v/>
      </c>
    </row>
    <row r="51" spans="1:78" x14ac:dyDescent="0.25">
      <c r="A51" t="s">
        <v>119</v>
      </c>
      <c r="B51" t="s">
        <v>120</v>
      </c>
      <c r="C51" t="s">
        <v>17</v>
      </c>
      <c r="D51" t="s">
        <v>23</v>
      </c>
      <c r="E51">
        <v>41953</v>
      </c>
      <c r="F51">
        <v>0.25147608001102939</v>
      </c>
      <c r="G51">
        <f>VLOOKUP($A51,'1213 rural'!$A$4:$C$329,2,FALSE)</f>
        <v>0.63474151914803589</v>
      </c>
      <c r="H51">
        <f>VLOOKUP($A51,'1213 rural'!$A$4:$C$329,3,FALSE)</f>
        <v>9</v>
      </c>
      <c r="I51">
        <f t="shared" si="14"/>
        <v>62</v>
      </c>
      <c r="J51" t="str">
        <f t="shared" si="15"/>
        <v/>
      </c>
      <c r="K51" t="str">
        <f t="shared" si="16"/>
        <v/>
      </c>
      <c r="L51" t="str">
        <f t="shared" si="17"/>
        <v>9999</v>
      </c>
      <c r="M51" t="str">
        <f t="shared" si="18"/>
        <v/>
      </c>
      <c r="N51" t="str">
        <f t="shared" si="19"/>
        <v/>
      </c>
      <c r="O51" t="str">
        <f t="shared" si="20"/>
        <v>9999</v>
      </c>
      <c r="P51" t="str">
        <f t="shared" si="21"/>
        <v>Charnwood</v>
      </c>
      <c r="Q51">
        <f t="shared" si="22"/>
        <v>0.63474151914803589</v>
      </c>
      <c r="R51">
        <f t="shared" si="23"/>
        <v>3</v>
      </c>
      <c r="S51" t="str">
        <f t="shared" si="24"/>
        <v/>
      </c>
      <c r="T51" t="str">
        <f t="shared" si="25"/>
        <v/>
      </c>
      <c r="U51" t="str">
        <f t="shared" si="26"/>
        <v>9999</v>
      </c>
      <c r="V51" t="str">
        <f t="shared" si="27"/>
        <v/>
      </c>
      <c r="W51" t="str">
        <f t="shared" si="28"/>
        <v/>
      </c>
      <c r="X51" t="str">
        <f t="shared" si="29"/>
        <v>9999</v>
      </c>
      <c r="Y51" t="str">
        <f t="shared" si="30"/>
        <v/>
      </c>
      <c r="Z51" t="str">
        <f t="shared" si="31"/>
        <v/>
      </c>
      <c r="AA51" t="str">
        <f t="shared" si="32"/>
        <v>9999</v>
      </c>
      <c r="AE51" t="s">
        <v>121</v>
      </c>
      <c r="AF51">
        <f t="shared" si="0"/>
        <v>151</v>
      </c>
      <c r="AG51">
        <f t="array" ref="AG51">INDEX($AF$1:$AF$326,MATCH(SMALL(COUNTIF($AF$1:$AF$326,"&lt;"&amp;$AF$1:$AF$326),ROW($AF51:$AG51)),COUNTIF($AF$1:$AF$326,"&lt;"&amp;$AF$1:$AF$326),0))</f>
        <v>51</v>
      </c>
      <c r="AH51" t="str">
        <f t="array" ref="AH51">INDEX($AE$1:$AE$326,SMALL(IF($AF$1:$AF$326=$AG51,ROW($AF$1:$AF$326)),COUNTIF($AG$1:$AG51,$AG51)),1)</f>
        <v>Leeds</v>
      </c>
      <c r="AI51">
        <f t="shared" si="1"/>
        <v>0.58129136111607937</v>
      </c>
      <c r="AM51" t="s">
        <v>474</v>
      </c>
      <c r="AN51" t="str">
        <f t="shared" si="2"/>
        <v>9999</v>
      </c>
      <c r="AO51" t="str">
        <f t="array" ref="AO51">INDEX($AN$1:$AN$71,MATCH(SMALL(COUNTIF($AN$1:$AN$71,"&lt;"&amp;$AN$1:$AN$71),ROW($AN51:$AO51)),COUNTIF($AN$1:$AN$71,"&lt;"&amp;$AN$1:$AN$71),0))</f>
        <v>9999</v>
      </c>
      <c r="AP51" t="str">
        <f t="array" ref="AP51">INDEX($AM$1:$AM$71,SMALL(IF($AN$1:$AN$71=$AO51,ROW($AN$1:$AN$71)),COUNTIF($AO$1:$AO51,$AO51)),1)</f>
        <v>Sandwell</v>
      </c>
      <c r="AQ51" t="str">
        <f t="shared" si="3"/>
        <v/>
      </c>
      <c r="BA51" t="s">
        <v>584</v>
      </c>
      <c r="BB51">
        <f t="shared" si="6"/>
        <v>13</v>
      </c>
      <c r="BC51" t="str">
        <f t="array" ref="BC51">INDEX($BB$1:$BB$58,MATCH(SMALL(COUNTIF($BB$1:$BB$58,"&lt;"&amp;$BB$1:$BB$58),ROW($BB51:$BC51)),COUNTIF($BB$1:$BB$58,"&lt;"&amp;$BB$1:$BB$58),0))</f>
        <v>9999</v>
      </c>
      <c r="BD51" t="str">
        <f t="array" ref="BD51">INDEX($BA$1:$BA$58,SMALL(IF($BB$1:$BB$58=$BC51,ROW($BB$1:$BB$58)),COUNTIF($BC$1:$BC51,$BC51)),1)</f>
        <v>Slough</v>
      </c>
      <c r="BE51" t="str">
        <f t="shared" si="7"/>
        <v/>
      </c>
      <c r="BH51" t="s">
        <v>678</v>
      </c>
      <c r="BO51" t="s">
        <v>630</v>
      </c>
      <c r="BP51">
        <f t="shared" si="10"/>
        <v>11</v>
      </c>
      <c r="BQ51" t="str">
        <f t="array" ref="BQ51">INDEX($BP$1:$BP$55,MATCH(SMALL(COUNTIF($BP$1:$BP$55,"&lt;"&amp;$BP$1:$BP$55),ROW($BP51:$BQ51)),COUNTIF($BP$1:$BP$55,"&lt;"&amp;$BP$1:$BP$55),0))</f>
        <v>9999</v>
      </c>
      <c r="BR51" t="str">
        <f t="array" ref="BR51">INDEX($BO$1:$BO$55,SMALL(IF($BP$1:$BP$55=$BQ51,ROW($BP$1:$BP$55)),COUNTIF($BQ$1:$BQ51,$BQ51)),1)</f>
        <v>Isles of Scilly</v>
      </c>
      <c r="BS51" t="str">
        <f t="shared" si="11"/>
        <v/>
      </c>
      <c r="BV51" t="s">
        <v>622</v>
      </c>
      <c r="BW51">
        <f t="shared" si="12"/>
        <v>28</v>
      </c>
      <c r="BX51" t="str">
        <f t="array" ref="BX51">INDEX($BW$1:$BW$55,MATCH(SMALL(COUNTIF($BW$1:$BW$55,"&lt;"&amp;$BW$1:$BW$55),ROW($BW51:$BX51)),COUNTIF($BW$1:$BW$55,"&lt;"&amp;$BW$1:$BW$55),0))</f>
        <v>9999</v>
      </c>
      <c r="BY51" t="str">
        <f t="array" ref="BY51">INDEX($BV$1:$BV$55,SMALL(IF($BW$1:$BW$55=$BX51,ROW($BW$1:$BW$55)),COUNTIF($BX$1:$BX51,$BX51)),1)</f>
        <v>North Hertfordshire</v>
      </c>
      <c r="BZ51" t="str">
        <f t="shared" si="13"/>
        <v/>
      </c>
    </row>
    <row r="52" spans="1:78" x14ac:dyDescent="0.25">
      <c r="A52" t="s">
        <v>121</v>
      </c>
      <c r="B52" t="s">
        <v>122</v>
      </c>
      <c r="C52" t="s">
        <v>31</v>
      </c>
      <c r="D52" t="s">
        <v>23</v>
      </c>
      <c r="E52">
        <v>37817</v>
      </c>
      <c r="F52">
        <v>0.22305387455615719</v>
      </c>
      <c r="G52">
        <f>VLOOKUP($A52,'1213 rural'!$A$4:$C$329,2,FALSE)</f>
        <v>1.2849800114220444</v>
      </c>
      <c r="H52">
        <f>VLOOKUP($A52,'1213 rural'!$A$4:$C$329,3,FALSE)</f>
        <v>18</v>
      </c>
      <c r="I52">
        <f t="shared" si="14"/>
        <v>151</v>
      </c>
      <c r="J52" t="str">
        <f t="shared" si="15"/>
        <v/>
      </c>
      <c r="K52" t="str">
        <f t="shared" si="16"/>
        <v/>
      </c>
      <c r="L52" t="str">
        <f t="shared" si="17"/>
        <v>9999</v>
      </c>
      <c r="M52" t="str">
        <f t="shared" si="18"/>
        <v/>
      </c>
      <c r="N52" t="str">
        <f t="shared" si="19"/>
        <v/>
      </c>
      <c r="O52" t="str">
        <f t="shared" si="20"/>
        <v>9999</v>
      </c>
      <c r="P52" t="str">
        <f t="shared" si="21"/>
        <v>Chelmsford</v>
      </c>
      <c r="Q52">
        <f t="shared" si="22"/>
        <v>1.2849800114220444</v>
      </c>
      <c r="R52">
        <f t="shared" si="23"/>
        <v>12</v>
      </c>
      <c r="S52" t="str">
        <f t="shared" si="24"/>
        <v/>
      </c>
      <c r="T52" t="str">
        <f t="shared" si="25"/>
        <v/>
      </c>
      <c r="U52" t="str">
        <f t="shared" si="26"/>
        <v>9999</v>
      </c>
      <c r="V52" t="str">
        <f t="shared" si="27"/>
        <v/>
      </c>
      <c r="W52" t="str">
        <f t="shared" si="28"/>
        <v/>
      </c>
      <c r="X52" t="str">
        <f t="shared" si="29"/>
        <v>9999</v>
      </c>
      <c r="Y52" t="str">
        <f t="shared" si="30"/>
        <v/>
      </c>
      <c r="Z52" t="str">
        <f t="shared" si="31"/>
        <v/>
      </c>
      <c r="AA52" t="str">
        <f t="shared" si="32"/>
        <v>9999</v>
      </c>
      <c r="AE52" t="s">
        <v>123</v>
      </c>
      <c r="AF52" t="str">
        <f t="shared" si="0"/>
        <v>9999</v>
      </c>
      <c r="AG52">
        <f t="array" ref="AG52">INDEX($AF$1:$AF$326,MATCH(SMALL(COUNTIF($AF$1:$AF$326,"&lt;"&amp;$AF$1:$AF$326),ROW($AF52:$AG52)),COUNTIF($AF$1:$AF$326,"&lt;"&amp;$AF$1:$AF$326),0))</f>
        <v>52</v>
      </c>
      <c r="AH52" t="str">
        <f t="array" ref="AH52">INDEX($AE$1:$AE$326,SMALL(IF($AF$1:$AF$326=$AG52,ROW($AF$1:$AF$326)),COUNTIF($AG$1:$AG52,$AG52)),1)</f>
        <v>Brentwood</v>
      </c>
      <c r="AI52">
        <f t="shared" si="1"/>
        <v>0.58135309933871082</v>
      </c>
      <c r="AM52" t="s">
        <v>488</v>
      </c>
      <c r="AN52">
        <f t="shared" si="2"/>
        <v>1</v>
      </c>
      <c r="AO52" t="str">
        <f t="array" ref="AO52">INDEX($AN$1:$AN$71,MATCH(SMALL(COUNTIF($AN$1:$AN$71,"&lt;"&amp;$AN$1:$AN$71),ROW($AN52:$AO52)),COUNTIF($AN$1:$AN$71,"&lt;"&amp;$AN$1:$AN$71),0))</f>
        <v>9999</v>
      </c>
      <c r="AP52" t="str">
        <f t="array" ref="AP52">INDEX($AM$1:$AM$71,SMALL(IF($AN$1:$AN$71=$AO52,ROW($AN$1:$AN$71)),COUNTIF($AO$1:$AO52,$AO52)),1)</f>
        <v>Sefton</v>
      </c>
      <c r="AQ52" t="str">
        <f t="shared" si="3"/>
        <v/>
      </c>
      <c r="BA52" t="s">
        <v>588</v>
      </c>
      <c r="BB52" t="str">
        <f t="shared" si="6"/>
        <v>9999</v>
      </c>
      <c r="BC52" t="str">
        <f t="array" ref="BC52">INDEX($BB$1:$BB$58,MATCH(SMALL(COUNTIF($BB$1:$BB$58,"&lt;"&amp;$BB$1:$BB$58),ROW($BB52:$BC52)),COUNTIF($BB$1:$BB$58,"&lt;"&amp;$BB$1:$BB$58),0))</f>
        <v>9999</v>
      </c>
      <c r="BD52" t="str">
        <f t="array" ref="BD52">INDEX($BA$1:$BA$58,SMALL(IF($BB$1:$BB$58=$BC52,ROW($BB$1:$BB$58)),COUNTIF($BC$1:$BC52,$BC52)),1)</f>
        <v>Stevenage</v>
      </c>
      <c r="BE52" t="str">
        <f t="shared" si="7"/>
        <v/>
      </c>
      <c r="BH52" t="s">
        <v>678</v>
      </c>
      <c r="BO52" t="s">
        <v>634</v>
      </c>
      <c r="BP52">
        <f t="shared" si="10"/>
        <v>46</v>
      </c>
      <c r="BQ52" t="str">
        <f t="array" ref="BQ52">INDEX($BP$1:$BP$55,MATCH(SMALL(COUNTIF($BP$1:$BP$55,"&lt;"&amp;$BP$1:$BP$55),ROW($BP52:$BQ52)),COUNTIF($BP$1:$BP$55,"&lt;"&amp;$BP$1:$BP$55),0))</f>
        <v>9999</v>
      </c>
      <c r="BR52" t="str">
        <f t="array" ref="BR52">INDEX($BO$1:$BO$55,SMALL(IF($BP$1:$BP$55=$BQ52,ROW($BP$1:$BP$55)),COUNTIF($BQ$1:$BQ52,$BQ52)),1)</f>
        <v>Melton</v>
      </c>
      <c r="BS52" t="str">
        <f t="shared" si="11"/>
        <v/>
      </c>
      <c r="BV52" t="s">
        <v>626</v>
      </c>
      <c r="BW52">
        <f t="shared" si="12"/>
        <v>1</v>
      </c>
      <c r="BX52" t="str">
        <f t="array" ref="BX52">INDEX($BW$1:$BW$55,MATCH(SMALL(COUNTIF($BW$1:$BW$55,"&lt;"&amp;$BW$1:$BW$55),ROW($BW52:$BX52)),COUNTIF($BW$1:$BW$55,"&lt;"&amp;$BW$1:$BW$55),0))</f>
        <v>9999</v>
      </c>
      <c r="BY52" t="str">
        <f t="array" ref="BY52">INDEX($BV$1:$BV$55,SMALL(IF($BW$1:$BW$55=$BX52,ROW($BW$1:$BW$55)),COUNTIF($BX$1:$BX52,$BX52)),1)</f>
        <v>Scarborough</v>
      </c>
      <c r="BZ52" t="str">
        <f t="shared" si="13"/>
        <v/>
      </c>
    </row>
    <row r="53" spans="1:78" x14ac:dyDescent="0.25">
      <c r="A53" t="s">
        <v>123</v>
      </c>
      <c r="B53" t="s">
        <v>124</v>
      </c>
      <c r="C53" t="s">
        <v>51</v>
      </c>
      <c r="D53" t="s">
        <v>23</v>
      </c>
      <c r="E53">
        <v>0</v>
      </c>
      <c r="F53">
        <v>0</v>
      </c>
      <c r="G53" t="str">
        <f>VLOOKUP($A53,'1213 rural'!$A$4:$C$329,2,FALSE)</f>
        <v/>
      </c>
      <c r="H53" t="str">
        <f>VLOOKUP($A53,'1213 rural'!$A$4:$C$329,3,FALSE)</f>
        <v/>
      </c>
      <c r="I53" t="str">
        <f t="shared" si="14"/>
        <v>9999</v>
      </c>
      <c r="J53" t="str">
        <f t="shared" si="15"/>
        <v/>
      </c>
      <c r="K53" t="str">
        <f t="shared" si="16"/>
        <v/>
      </c>
      <c r="L53" t="str">
        <f t="shared" si="17"/>
        <v>9999</v>
      </c>
      <c r="M53" t="str">
        <f t="shared" si="18"/>
        <v/>
      </c>
      <c r="N53" t="str">
        <f t="shared" si="19"/>
        <v/>
      </c>
      <c r="O53" t="str">
        <f t="shared" si="20"/>
        <v>9999</v>
      </c>
      <c r="P53" t="str">
        <f t="shared" si="21"/>
        <v>Cheltenham</v>
      </c>
      <c r="Q53" t="str">
        <f t="shared" si="22"/>
        <v/>
      </c>
      <c r="R53" t="str">
        <f t="shared" si="23"/>
        <v>9999</v>
      </c>
      <c r="S53" t="str">
        <f t="shared" si="24"/>
        <v/>
      </c>
      <c r="T53" t="str">
        <f t="shared" si="25"/>
        <v/>
      </c>
      <c r="U53" t="str">
        <f t="shared" si="26"/>
        <v>9999</v>
      </c>
      <c r="V53" t="str">
        <f t="shared" si="27"/>
        <v/>
      </c>
      <c r="W53" t="str">
        <f t="shared" si="28"/>
        <v/>
      </c>
      <c r="X53" t="str">
        <f t="shared" si="29"/>
        <v>9999</v>
      </c>
      <c r="Y53" t="str">
        <f t="shared" si="30"/>
        <v/>
      </c>
      <c r="Z53" t="str">
        <f t="shared" si="31"/>
        <v/>
      </c>
      <c r="AA53" t="str">
        <f t="shared" si="32"/>
        <v>9999</v>
      </c>
      <c r="AE53" t="s">
        <v>125</v>
      </c>
      <c r="AF53">
        <f t="shared" si="0"/>
        <v>15</v>
      </c>
      <c r="AG53">
        <f t="array" ref="AG53">INDEX($AF$1:$AF$326,MATCH(SMALL(COUNTIF($AF$1:$AF$326,"&lt;"&amp;$AF$1:$AF$326),ROW($AF53:$AG53)),COUNTIF($AF$1:$AF$326,"&lt;"&amp;$AF$1:$AF$326),0))</f>
        <v>53</v>
      </c>
      <c r="AH53" t="str">
        <f t="array" ref="AH53">INDEX($AE$1:$AE$326,SMALL(IF($AF$1:$AF$326=$AG53,ROW($AF$1:$AF$326)),COUNTIF($AG$1:$AG53,$AG53)),1)</f>
        <v>Wychavon</v>
      </c>
      <c r="AI53">
        <f t="shared" si="1"/>
        <v>0.58880039666553041</v>
      </c>
      <c r="AM53" t="s">
        <v>518</v>
      </c>
      <c r="AN53" t="str">
        <f t="shared" si="2"/>
        <v>9999</v>
      </c>
      <c r="AO53" t="str">
        <f t="array" ref="AO53">INDEX($AN$1:$AN$71,MATCH(SMALL(COUNTIF($AN$1:$AN$71,"&lt;"&amp;$AN$1:$AN$71),ROW($AN53:$AO53)),COUNTIF($AN$1:$AN$71,"&lt;"&amp;$AN$1:$AN$71),0))</f>
        <v>9999</v>
      </c>
      <c r="AP53" t="str">
        <f t="array" ref="AP53">INDEX($AM$1:$AM$71,SMALL(IF($AN$1:$AN$71=$AO53,ROW($AN$1:$AN$71)),COUNTIF($AO$1:$AO53,$AO53)),1)</f>
        <v>South Tyneside</v>
      </c>
      <c r="AQ53" t="str">
        <f t="shared" si="3"/>
        <v/>
      </c>
      <c r="BA53" t="s">
        <v>610</v>
      </c>
      <c r="BB53">
        <f t="shared" si="6"/>
        <v>4</v>
      </c>
      <c r="BC53" t="str">
        <f t="array" ref="BC53">INDEX($BB$1:$BB$58,MATCH(SMALL(COUNTIF($BB$1:$BB$58,"&lt;"&amp;$BB$1:$BB$58),ROW($BB53:$BC53)),COUNTIF($BB$1:$BB$58,"&lt;"&amp;$BB$1:$BB$58),0))</f>
        <v>9999</v>
      </c>
      <c r="BD53" t="str">
        <f t="array" ref="BD53">INDEX($BA$1:$BA$58,SMALL(IF($BB$1:$BB$58=$BC53,ROW($BB$1:$BB$58)),COUNTIF($BC$1:$BC53,$BC53)),1)</f>
        <v>Tamworth</v>
      </c>
      <c r="BE53" t="str">
        <f t="shared" si="7"/>
        <v/>
      </c>
      <c r="BH53" t="s">
        <v>678</v>
      </c>
      <c r="BO53" t="s">
        <v>636</v>
      </c>
      <c r="BP53">
        <f t="shared" si="10"/>
        <v>24</v>
      </c>
      <c r="BQ53" t="str">
        <f t="array" ref="BQ53">INDEX($BP$1:$BP$55,MATCH(SMALL(COUNTIF($BP$1:$BP$55,"&lt;"&amp;$BP$1:$BP$55),ROW($BP53:$BQ53)),COUNTIF($BP$1:$BP$55,"&lt;"&amp;$BP$1:$BP$55),0))</f>
        <v>9999</v>
      </c>
      <c r="BR53" t="str">
        <f t="array" ref="BR53">INDEX($BO$1:$BO$55,SMALL(IF($BP$1:$BP$55=$BQ53,ROW($BP$1:$BP$55)),COUNTIF($BQ$1:$BQ53,$BQ53)),1)</f>
        <v>Purbeck</v>
      </c>
      <c r="BS53" t="str">
        <f t="shared" si="11"/>
        <v/>
      </c>
      <c r="BV53" t="s">
        <v>666</v>
      </c>
      <c r="BW53">
        <f t="shared" si="12"/>
        <v>9</v>
      </c>
      <c r="BX53" t="str">
        <f t="array" ref="BX53">INDEX($BW$1:$BW$55,MATCH(SMALL(COUNTIF($BW$1:$BW$55,"&lt;"&amp;$BW$1:$BW$55),ROW($BW53:$BX53)),COUNTIF($BW$1:$BW$55,"&lt;"&amp;$BW$1:$BW$55),0))</f>
        <v>9999</v>
      </c>
      <c r="BY53" t="str">
        <f t="array" ref="BY53">INDEX($BV$1:$BV$55,SMALL(IF($BW$1:$BW$55=$BX53,ROW($BW$1:$BW$55)),COUNTIF($BX$1:$BX53,$BX53)),1)</f>
        <v>Swale</v>
      </c>
      <c r="BZ53" t="str">
        <f t="shared" si="13"/>
        <v/>
      </c>
    </row>
    <row r="54" spans="1:78" x14ac:dyDescent="0.25">
      <c r="A54" t="s">
        <v>125</v>
      </c>
      <c r="B54" t="s">
        <v>126</v>
      </c>
      <c r="C54" t="s">
        <v>9</v>
      </c>
      <c r="D54" t="s">
        <v>18</v>
      </c>
      <c r="E54">
        <v>46087</v>
      </c>
      <c r="F54">
        <v>0.32819187193346011</v>
      </c>
      <c r="G54">
        <f>VLOOKUP($A54,'1213 rural'!$A$4:$C$329,2,FALSE)</f>
        <v>0.45676700315169227</v>
      </c>
      <c r="H54">
        <f>VLOOKUP($A54,'1213 rural'!$A$4:$C$329,3,FALSE)</f>
        <v>10</v>
      </c>
      <c r="I54">
        <f t="shared" si="14"/>
        <v>15</v>
      </c>
      <c r="J54" t="str">
        <f t="shared" si="15"/>
        <v/>
      </c>
      <c r="K54" t="str">
        <f t="shared" si="16"/>
        <v/>
      </c>
      <c r="L54" t="str">
        <f t="shared" si="17"/>
        <v>9999</v>
      </c>
      <c r="M54" t="str">
        <f t="shared" si="18"/>
        <v/>
      </c>
      <c r="N54" t="str">
        <f t="shared" si="19"/>
        <v/>
      </c>
      <c r="O54" t="str">
        <f t="shared" si="20"/>
        <v>9999</v>
      </c>
      <c r="P54" t="str">
        <f t="shared" si="21"/>
        <v/>
      </c>
      <c r="Q54" t="str">
        <f t="shared" si="22"/>
        <v/>
      </c>
      <c r="R54" t="str">
        <f t="shared" si="23"/>
        <v>9999</v>
      </c>
      <c r="S54" t="str">
        <f t="shared" si="24"/>
        <v/>
      </c>
      <c r="T54" t="str">
        <f t="shared" si="25"/>
        <v/>
      </c>
      <c r="U54" t="str">
        <f t="shared" si="26"/>
        <v>9999</v>
      </c>
      <c r="V54" t="str">
        <f t="shared" si="27"/>
        <v/>
      </c>
      <c r="W54" t="str">
        <f t="shared" si="28"/>
        <v/>
      </c>
      <c r="X54" t="str">
        <f t="shared" si="29"/>
        <v>9999</v>
      </c>
      <c r="Y54" t="str">
        <f t="shared" si="30"/>
        <v>Cherwell</v>
      </c>
      <c r="Z54">
        <f t="shared" si="31"/>
        <v>0.45676700315169227</v>
      </c>
      <c r="AA54">
        <f t="shared" si="32"/>
        <v>5</v>
      </c>
      <c r="AE54" t="s">
        <v>127</v>
      </c>
      <c r="AF54">
        <f t="shared" si="0"/>
        <v>112</v>
      </c>
      <c r="AG54">
        <f t="array" ref="AG54">INDEX($AF$1:$AF$326,MATCH(SMALL(COUNTIF($AF$1:$AF$326,"&lt;"&amp;$AF$1:$AF$326),ROW($AF54:$AG54)),COUNTIF($AF$1:$AF$326,"&lt;"&amp;$AF$1:$AF$326),0))</f>
        <v>54</v>
      </c>
      <c r="AH54" t="str">
        <f t="array" ref="AH54">INDEX($AE$1:$AE$326,SMALL(IF($AF$1:$AF$326=$AG54,ROW($AF$1:$AF$326)),COUNTIF($AG$1:$AG54,$AG54)),1)</f>
        <v>West Oxfordshire</v>
      </c>
      <c r="AI54">
        <f t="shared" si="1"/>
        <v>0.59412411252710695</v>
      </c>
      <c r="AM54" t="s">
        <v>524</v>
      </c>
      <c r="AN54" t="str">
        <f t="shared" si="2"/>
        <v>9999</v>
      </c>
      <c r="AO54" t="str">
        <f t="array" ref="AO54">INDEX($AN$1:$AN$71,MATCH(SMALL(COUNTIF($AN$1:$AN$71,"&lt;"&amp;$AN$1:$AN$71),ROW($AN54:$AO54)),COUNTIF($AN$1:$AN$71,"&lt;"&amp;$AN$1:$AN$71),0))</f>
        <v>9999</v>
      </c>
      <c r="AP54" t="str">
        <f t="array" ref="AP54">INDEX($AM$1:$AM$71,SMALL(IF($AN$1:$AN$71=$AO54,ROW($AN$1:$AN$71)),COUNTIF($AO$1:$AO54,$AO54)),1)</f>
        <v>Southwark</v>
      </c>
      <c r="AQ54" t="str">
        <f t="shared" si="3"/>
        <v/>
      </c>
      <c r="BA54" t="s">
        <v>624</v>
      </c>
      <c r="BB54">
        <f t="shared" si="6"/>
        <v>11</v>
      </c>
      <c r="BC54" t="str">
        <f t="array" ref="BC54">INDEX($BB$1:$BB$58,MATCH(SMALL(COUNTIF($BB$1:$BB$58,"&lt;"&amp;$BB$1:$BB$58),ROW($BB54:$BC54)),COUNTIF($BB$1:$BB$58,"&lt;"&amp;$BB$1:$BB$58),0))</f>
        <v>9999</v>
      </c>
      <c r="BD54" t="str">
        <f t="array" ref="BD54">INDEX($BA$1:$BA$58,SMALL(IF($BB$1:$BB$58=$BC54,ROW($BB$1:$BB$58)),COUNTIF($BC$1:$BC54,$BC54)),1)</f>
        <v>Telford and Wrekin</v>
      </c>
      <c r="BE54" t="str">
        <f t="shared" si="7"/>
        <v/>
      </c>
      <c r="BH54" t="s">
        <v>678</v>
      </c>
      <c r="BO54" t="s">
        <v>638</v>
      </c>
      <c r="BP54" t="str">
        <f t="shared" si="10"/>
        <v>9999</v>
      </c>
      <c r="BQ54" t="str">
        <f t="array" ref="BQ54">INDEX($BP$1:$BP$55,MATCH(SMALL(COUNTIF($BP$1:$BP$55,"&lt;"&amp;$BP$1:$BP$55),ROW($BP54:$BQ54)),COUNTIF($BP$1:$BP$55,"&lt;"&amp;$BP$1:$BP$55),0))</f>
        <v>9999</v>
      </c>
      <c r="BR54" t="str">
        <f t="array" ref="BR54">INDEX($BO$1:$BO$55,SMALL(IF($BP$1:$BP$55=$BQ54,ROW($BP$1:$BP$55)),COUNTIF($BQ$1:$BQ54,$BQ54)),1)</f>
        <v>West Devon</v>
      </c>
      <c r="BS54" t="str">
        <f t="shared" si="11"/>
        <v/>
      </c>
      <c r="BV54" t="s">
        <v>668</v>
      </c>
      <c r="BW54">
        <f t="shared" si="12"/>
        <v>17</v>
      </c>
      <c r="BX54" t="str">
        <f t="array" ref="BX54">INDEX($BW$1:$BW$55,MATCH(SMALL(COUNTIF($BW$1:$BW$55,"&lt;"&amp;$BW$1:$BW$55),ROW($BW54:$BX54)),COUNTIF($BW$1:$BW$55,"&lt;"&amp;$BW$1:$BW$55),0))</f>
        <v>9999</v>
      </c>
      <c r="BY54" t="str">
        <f t="array" ref="BY54">INDEX($BV$1:$BV$55,SMALL(IF($BW$1:$BW$55=$BX54,ROW($BW$1:$BW$55)),COUNTIF($BX$1:$BX54,$BX54)),1)</f>
        <v>Warwick</v>
      </c>
      <c r="BZ54" t="str">
        <f t="shared" si="13"/>
        <v/>
      </c>
    </row>
    <row r="55" spans="1:78" x14ac:dyDescent="0.25">
      <c r="A55" t="s">
        <v>127</v>
      </c>
      <c r="B55" t="s">
        <v>128</v>
      </c>
      <c r="C55" t="s">
        <v>13</v>
      </c>
      <c r="D55" t="s">
        <v>28</v>
      </c>
      <c r="E55">
        <v>85561</v>
      </c>
      <c r="F55">
        <v>0.23499999999999999</v>
      </c>
      <c r="G55">
        <f>VLOOKUP($A55,'1213 rural'!$A$4:$C$329,2,FALSE)</f>
        <v>0.83766975504505647</v>
      </c>
      <c r="H55">
        <f>VLOOKUP($A55,'1213 rural'!$A$4:$C$329,3,FALSE)</f>
        <v>33</v>
      </c>
      <c r="I55">
        <f t="shared" si="14"/>
        <v>112</v>
      </c>
      <c r="J55" t="str">
        <f t="shared" si="15"/>
        <v/>
      </c>
      <c r="K55" t="str">
        <f t="shared" si="16"/>
        <v/>
      </c>
      <c r="L55" t="str">
        <f t="shared" si="17"/>
        <v>9999</v>
      </c>
      <c r="M55" t="str">
        <f t="shared" si="18"/>
        <v/>
      </c>
      <c r="N55" t="str">
        <f t="shared" si="19"/>
        <v/>
      </c>
      <c r="O55" t="str">
        <f t="shared" si="20"/>
        <v>9999</v>
      </c>
      <c r="P55" t="str">
        <f t="shared" si="21"/>
        <v/>
      </c>
      <c r="Q55" t="str">
        <f t="shared" si="22"/>
        <v/>
      </c>
      <c r="R55" t="str">
        <f t="shared" si="23"/>
        <v>9999</v>
      </c>
      <c r="S55" t="str">
        <f t="shared" si="24"/>
        <v>Cheshire East</v>
      </c>
      <c r="T55">
        <f t="shared" si="25"/>
        <v>0.83766975504505647</v>
      </c>
      <c r="U55">
        <f t="shared" si="26"/>
        <v>28</v>
      </c>
      <c r="V55" t="str">
        <f t="shared" si="27"/>
        <v/>
      </c>
      <c r="W55" t="str">
        <f t="shared" si="28"/>
        <v/>
      </c>
      <c r="X55" t="str">
        <f t="shared" si="29"/>
        <v>9999</v>
      </c>
      <c r="Y55" t="str">
        <f t="shared" si="30"/>
        <v/>
      </c>
      <c r="Z55" t="str">
        <f t="shared" si="31"/>
        <v/>
      </c>
      <c r="AA55" t="str">
        <f t="shared" si="32"/>
        <v>9999</v>
      </c>
      <c r="AE55" t="s">
        <v>129</v>
      </c>
      <c r="AF55">
        <f t="shared" si="0"/>
        <v>11</v>
      </c>
      <c r="AG55">
        <f t="array" ref="AG55">INDEX($AF$1:$AF$326,MATCH(SMALL(COUNTIF($AF$1:$AF$326,"&lt;"&amp;$AF$1:$AF$326),ROW($AF55:$AG55)),COUNTIF($AF$1:$AF$326,"&lt;"&amp;$AF$1:$AF$326),0))</f>
        <v>55</v>
      </c>
      <c r="AH55" t="str">
        <f t="array" ref="AH55">INDEX($AE$1:$AE$326,SMALL(IF($AF$1:$AF$326=$AG55,ROW($AF$1:$AF$326)),COUNTIF($AG$1:$AG55,$AG55)),1)</f>
        <v>Daventry</v>
      </c>
      <c r="AI55">
        <f t="shared" si="1"/>
        <v>0.59436969795212624</v>
      </c>
      <c r="AM55" t="s">
        <v>526</v>
      </c>
      <c r="AN55" t="str">
        <f t="shared" si="2"/>
        <v>9999</v>
      </c>
      <c r="AO55" t="str">
        <f t="array" ref="AO55">INDEX($AN$1:$AN$71,MATCH(SMALL(COUNTIF($AN$1:$AN$71,"&lt;"&amp;$AN$1:$AN$71),ROW($AN55:$AO55)),COUNTIF($AN$1:$AN$71,"&lt;"&amp;$AN$1:$AN$71),0))</f>
        <v>9999</v>
      </c>
      <c r="AP55" t="str">
        <f t="array" ref="AP55">INDEX($AM$1:$AM$71,SMALL(IF($AN$1:$AN$71=$AO55,ROW($AN$1:$AN$71)),COUNTIF($AO$1:$AO55,$AO55)),1)</f>
        <v>Spelthorne</v>
      </c>
      <c r="AQ55" t="str">
        <f t="shared" si="3"/>
        <v/>
      </c>
      <c r="BA55" t="s">
        <v>642</v>
      </c>
      <c r="BB55" t="str">
        <f t="shared" si="6"/>
        <v>9999</v>
      </c>
      <c r="BC55" t="str">
        <f t="array" ref="BC55">INDEX($BB$1:$BB$58,MATCH(SMALL(COUNTIF($BB$1:$BB$58,"&lt;"&amp;$BB$1:$BB$58),ROW($BB55:$BC55)),COUNTIF($BB$1:$BB$58,"&lt;"&amp;$BB$1:$BB$58),0))</f>
        <v>9999</v>
      </c>
      <c r="BD55" t="str">
        <f t="array" ref="BD55">INDEX($BA$1:$BA$58,SMALL(IF($BB$1:$BB$58=$BC55,ROW($BB$1:$BB$58)),COUNTIF($BC$1:$BC55,$BC55)),1)</f>
        <v>Thanet</v>
      </c>
      <c r="BE55" t="str">
        <f t="shared" si="7"/>
        <v/>
      </c>
      <c r="BH55" t="s">
        <v>678</v>
      </c>
      <c r="BO55" t="s">
        <v>664</v>
      </c>
      <c r="BP55">
        <f t="shared" si="10"/>
        <v>23</v>
      </c>
      <c r="BQ55" t="str">
        <f t="array" ref="BQ55">INDEX($BP$1:$BP$55,MATCH(SMALL(COUNTIF($BP$1:$BP$55,"&lt;"&amp;$BP$1:$BP$55),ROW($BP55:$BQ55)),COUNTIF($BP$1:$BP$55,"&lt;"&amp;$BP$1:$BP$55),0))</f>
        <v>9999</v>
      </c>
      <c r="BR55" t="str">
        <f t="array" ref="BR55">INDEX($BO$1:$BO$55,SMALL(IF($BP$1:$BP$55=$BQ55,ROW($BP$1:$BP$55)),COUNTIF($BQ$1:$BQ55,$BQ55)),1)</f>
        <v>West Somerset</v>
      </c>
      <c r="BS55" t="str">
        <f t="shared" si="11"/>
        <v/>
      </c>
      <c r="BV55" t="s">
        <v>670</v>
      </c>
      <c r="BW55">
        <f t="shared" si="12"/>
        <v>29</v>
      </c>
      <c r="BX55" t="str">
        <f t="array" ref="BX55">INDEX($BW$1:$BW$55,MATCH(SMALL(COUNTIF($BW$1:$BW$55,"&lt;"&amp;$BW$1:$BW$55),ROW($BW55:$BX55)),COUNTIF($BW$1:$BW$55,"&lt;"&amp;$BW$1:$BW$55),0))</f>
        <v>9999</v>
      </c>
      <c r="BY55" t="str">
        <f t="array" ref="BY55">INDEX($BV$1:$BV$55,SMALL(IF($BW$1:$BW$55=$BX55,ROW($BW$1:$BW$55)),COUNTIF($BX$1:$BX55,$BX55)),1)</f>
        <v>Waveney</v>
      </c>
      <c r="BZ55" t="str">
        <f t="shared" si="13"/>
        <v/>
      </c>
    </row>
    <row r="56" spans="1:78" x14ac:dyDescent="0.25">
      <c r="A56" t="s">
        <v>129</v>
      </c>
      <c r="B56" t="s">
        <v>130</v>
      </c>
      <c r="C56" t="s">
        <v>13</v>
      </c>
      <c r="D56" t="s">
        <v>18</v>
      </c>
      <c r="E56">
        <v>85567</v>
      </c>
      <c r="F56">
        <v>0.26100000000000001</v>
      </c>
      <c r="G56">
        <f>VLOOKUP($A56,'1213 rural'!$A$4:$C$329,2,FALSE)</f>
        <v>0.44218953639918079</v>
      </c>
      <c r="H56">
        <f>VLOOKUP($A56,'1213 rural'!$A$4:$C$329,3,FALSE)</f>
        <v>19</v>
      </c>
      <c r="I56">
        <f t="shared" si="14"/>
        <v>11</v>
      </c>
      <c r="J56" t="str">
        <f t="shared" si="15"/>
        <v/>
      </c>
      <c r="K56" t="str">
        <f t="shared" si="16"/>
        <v/>
      </c>
      <c r="L56" t="str">
        <f t="shared" si="17"/>
        <v>9999</v>
      </c>
      <c r="M56" t="str">
        <f t="shared" si="18"/>
        <v/>
      </c>
      <c r="N56" t="str">
        <f t="shared" si="19"/>
        <v/>
      </c>
      <c r="O56" t="str">
        <f t="shared" si="20"/>
        <v>9999</v>
      </c>
      <c r="P56" t="str">
        <f t="shared" si="21"/>
        <v/>
      </c>
      <c r="Q56" t="str">
        <f t="shared" si="22"/>
        <v/>
      </c>
      <c r="R56" t="str">
        <f t="shared" si="23"/>
        <v>9999</v>
      </c>
      <c r="S56" t="str">
        <f t="shared" si="24"/>
        <v/>
      </c>
      <c r="T56" t="str">
        <f t="shared" si="25"/>
        <v/>
      </c>
      <c r="U56" t="str">
        <f t="shared" si="26"/>
        <v>9999</v>
      </c>
      <c r="V56" t="str">
        <f t="shared" si="27"/>
        <v/>
      </c>
      <c r="W56" t="str">
        <f t="shared" si="28"/>
        <v/>
      </c>
      <c r="X56" t="str">
        <f t="shared" si="29"/>
        <v>9999</v>
      </c>
      <c r="Y56" t="str">
        <f t="shared" si="30"/>
        <v>Cheshire West and Chester</v>
      </c>
      <c r="Z56">
        <f t="shared" si="31"/>
        <v>0.44218953639918079</v>
      </c>
      <c r="AA56">
        <f t="shared" si="32"/>
        <v>3</v>
      </c>
      <c r="AE56" t="s">
        <v>131</v>
      </c>
      <c r="AF56" t="str">
        <f t="shared" si="0"/>
        <v>9999</v>
      </c>
      <c r="AG56">
        <f t="array" ref="AG56">INDEX($AF$1:$AF$326,MATCH(SMALL(COUNTIF($AF$1:$AF$326,"&lt;"&amp;$AF$1:$AF$326),ROW($AF56:$AG56)),COUNTIF($AF$1:$AF$326,"&lt;"&amp;$AF$1:$AF$326),0))</f>
        <v>56</v>
      </c>
      <c r="AH56" t="str">
        <f t="array" ref="AH56">INDEX($AE$1:$AE$326,SMALL(IF($AF$1:$AF$326=$AG56,ROW($AF$1:$AF$326)),COUNTIF($AG$1:$AG56,$AG56)),1)</f>
        <v>East Hampshire</v>
      </c>
      <c r="AI56">
        <f t="shared" si="1"/>
        <v>0.6021109300842955</v>
      </c>
      <c r="AM56" t="s">
        <v>532</v>
      </c>
      <c r="AN56" t="str">
        <f t="shared" si="2"/>
        <v>9999</v>
      </c>
      <c r="AO56" t="str">
        <f t="array" ref="AO56">INDEX($AN$1:$AN$71,MATCH(SMALL(COUNTIF($AN$1:$AN$71,"&lt;"&amp;$AN$1:$AN$71),ROW($AN56:$AO56)),COUNTIF($AN$1:$AN$71,"&lt;"&amp;$AN$1:$AN$71),0))</f>
        <v>9999</v>
      </c>
      <c r="AP56" t="str">
        <f t="array" ref="AP56">INDEX($AM$1:$AM$71,SMALL(IF($AN$1:$AN$71=$AO56,ROW($AN$1:$AN$71)),COUNTIF($AO$1:$AO56,$AO56)),1)</f>
        <v>St. Helens</v>
      </c>
      <c r="AQ56" t="str">
        <f t="shared" si="3"/>
        <v/>
      </c>
      <c r="BA56" t="s">
        <v>650</v>
      </c>
      <c r="BB56">
        <f t="shared" si="6"/>
        <v>1</v>
      </c>
      <c r="BC56" t="str">
        <f t="array" ref="BC56">INDEX($BB$1:$BB$58,MATCH(SMALL(COUNTIF($BB$1:$BB$58,"&lt;"&amp;$BB$1:$BB$58),ROW($BB56:$BC56)),COUNTIF($BB$1:$BB$58,"&lt;"&amp;$BB$1:$BB$58),0))</f>
        <v>9999</v>
      </c>
      <c r="BD56" t="str">
        <f t="array" ref="BD56">INDEX($BA$1:$BA$58,SMALL(IF($BB$1:$BB$58=$BC56,ROW($BB$1:$BB$58)),COUNTIF($BC$1:$BC56,$BC56)),1)</f>
        <v>Torbay</v>
      </c>
      <c r="BE56" t="str">
        <f t="shared" si="7"/>
        <v/>
      </c>
      <c r="BH56" t="s">
        <v>678</v>
      </c>
      <c r="BO56" t="s">
        <v>678</v>
      </c>
      <c r="BV56" t="s">
        <v>678</v>
      </c>
    </row>
    <row r="57" spans="1:78" x14ac:dyDescent="0.25">
      <c r="A57" t="s">
        <v>131</v>
      </c>
      <c r="B57" t="s">
        <v>132</v>
      </c>
      <c r="C57" t="s">
        <v>17</v>
      </c>
      <c r="D57" t="s">
        <v>23</v>
      </c>
      <c r="E57">
        <v>1372</v>
      </c>
      <c r="F57">
        <v>1.3579318262797419E-2</v>
      </c>
      <c r="G57" t="str">
        <f>VLOOKUP($A57,'1213 rural'!$A$4:$C$329,2,FALSE)</f>
        <v/>
      </c>
      <c r="H57" t="str">
        <f>VLOOKUP($A57,'1213 rural'!$A$4:$C$329,3,FALSE)</f>
        <v/>
      </c>
      <c r="I57" t="str">
        <f t="shared" si="14"/>
        <v>9999</v>
      </c>
      <c r="J57" t="str">
        <f t="shared" si="15"/>
        <v/>
      </c>
      <c r="K57" t="str">
        <f t="shared" si="16"/>
        <v/>
      </c>
      <c r="L57" t="str">
        <f t="shared" si="17"/>
        <v>9999</v>
      </c>
      <c r="M57" t="str">
        <f t="shared" si="18"/>
        <v/>
      </c>
      <c r="N57" t="str">
        <f t="shared" si="19"/>
        <v/>
      </c>
      <c r="O57" t="str">
        <f t="shared" si="20"/>
        <v>9999</v>
      </c>
      <c r="P57" t="str">
        <f t="shared" si="21"/>
        <v>Chesterfield</v>
      </c>
      <c r="Q57" t="str">
        <f t="shared" si="22"/>
        <v/>
      </c>
      <c r="R57" t="str">
        <f t="shared" si="23"/>
        <v>9999</v>
      </c>
      <c r="S57" t="str">
        <f t="shared" si="24"/>
        <v/>
      </c>
      <c r="T57" t="str">
        <f t="shared" si="25"/>
        <v/>
      </c>
      <c r="U57" t="str">
        <f t="shared" si="26"/>
        <v>9999</v>
      </c>
      <c r="V57" t="str">
        <f t="shared" si="27"/>
        <v/>
      </c>
      <c r="W57" t="str">
        <f t="shared" si="28"/>
        <v/>
      </c>
      <c r="X57" t="str">
        <f t="shared" si="29"/>
        <v>9999</v>
      </c>
      <c r="Y57" t="str">
        <f t="shared" si="30"/>
        <v/>
      </c>
      <c r="Z57" t="str">
        <f t="shared" si="31"/>
        <v/>
      </c>
      <c r="AA57" t="str">
        <f t="shared" si="32"/>
        <v>9999</v>
      </c>
      <c r="AE57" t="s">
        <v>133</v>
      </c>
      <c r="AF57">
        <f t="shared" si="0"/>
        <v>30</v>
      </c>
      <c r="AG57">
        <f t="array" ref="AG57">INDEX($AF$1:$AF$326,MATCH(SMALL(COUNTIF($AF$1:$AF$326,"&lt;"&amp;$AF$1:$AF$326),ROW($AF57:$AG57)),COUNTIF($AF$1:$AF$326,"&lt;"&amp;$AF$1:$AF$326),0))</f>
        <v>57</v>
      </c>
      <c r="AH57" t="str">
        <f t="array" ref="AH57">INDEX($AE$1:$AE$326,SMALL(IF($AF$1:$AF$326=$AG57,ROW($AF$1:$AF$326)),COUNTIF($AG$1:$AG57,$AG57)),1)</f>
        <v>North Dorset</v>
      </c>
      <c r="AI57">
        <f t="shared" si="1"/>
        <v>0.60282120323112165</v>
      </c>
      <c r="AM57" t="s">
        <v>540</v>
      </c>
      <c r="AN57" t="str">
        <f t="shared" si="2"/>
        <v>9999</v>
      </c>
      <c r="AO57" t="str">
        <f t="array" ref="AO57">INDEX($AN$1:$AN$71,MATCH(SMALL(COUNTIF($AN$1:$AN$71,"&lt;"&amp;$AN$1:$AN$71),ROW($AN57:$AO57)),COUNTIF($AN$1:$AN$71,"&lt;"&amp;$AN$1:$AN$71),0))</f>
        <v>9999</v>
      </c>
      <c r="AP57" t="str">
        <f t="array" ref="AP57">INDEX($AM$1:$AM$71,SMALL(IF($AN$1:$AN$71=$AO57,ROW($AN$1:$AN$71)),COUNTIF($AO$1:$AO57,$AO57)),1)</f>
        <v>Stockport</v>
      </c>
      <c r="AQ57" t="str">
        <f t="shared" si="3"/>
        <v/>
      </c>
      <c r="BA57" t="s">
        <v>660</v>
      </c>
      <c r="BB57" t="str">
        <f t="shared" si="6"/>
        <v>9999</v>
      </c>
      <c r="BC57" t="str">
        <f t="array" ref="BC57">INDEX($BB$1:$BB$58,MATCH(SMALL(COUNTIF($BB$1:$BB$58,"&lt;"&amp;$BB$1:$BB$58),ROW($BB57:$BC57)),COUNTIF($BB$1:$BB$58,"&lt;"&amp;$BB$1:$BB$58),0))</f>
        <v>9999</v>
      </c>
      <c r="BD57" t="str">
        <f t="array" ref="BD57">INDEX($BA$1:$BA$58,SMALL(IF($BB$1:$BB$58=$BC57,ROW($BB$1:$BB$58)),COUNTIF($BC$1:$BC57,$BC57)),1)</f>
        <v>Weymouth and Portland</v>
      </c>
      <c r="BE57" t="str">
        <f t="shared" si="7"/>
        <v/>
      </c>
      <c r="BH57" t="s">
        <v>678</v>
      </c>
      <c r="BO57" t="s">
        <v>678</v>
      </c>
    </row>
    <row r="58" spans="1:78" x14ac:dyDescent="0.25">
      <c r="A58" t="s">
        <v>133</v>
      </c>
      <c r="B58" t="s">
        <v>134</v>
      </c>
      <c r="C58" t="s">
        <v>9</v>
      </c>
      <c r="D58" t="s">
        <v>14</v>
      </c>
      <c r="E58">
        <v>69823</v>
      </c>
      <c r="F58">
        <v>0.6151643568892452</v>
      </c>
      <c r="G58">
        <f>VLOOKUP($A58,'1213 rural'!$A$4:$C$329,2,FALSE)</f>
        <v>0.50893822762262231</v>
      </c>
      <c r="H58">
        <f>VLOOKUP($A58,'1213 rural'!$A$4:$C$329,3,FALSE)</f>
        <v>16</v>
      </c>
      <c r="I58">
        <f t="shared" si="14"/>
        <v>30</v>
      </c>
      <c r="J58" t="str">
        <f t="shared" si="15"/>
        <v/>
      </c>
      <c r="K58" t="str">
        <f t="shared" si="16"/>
        <v/>
      </c>
      <c r="L58" t="str">
        <f t="shared" si="17"/>
        <v>9999</v>
      </c>
      <c r="M58" t="str">
        <f t="shared" si="18"/>
        <v/>
      </c>
      <c r="N58" t="str">
        <f t="shared" si="19"/>
        <v/>
      </c>
      <c r="O58" t="str">
        <f t="shared" si="20"/>
        <v>9999</v>
      </c>
      <c r="P58" t="str">
        <f t="shared" si="21"/>
        <v/>
      </c>
      <c r="Q58" t="str">
        <f t="shared" si="22"/>
        <v/>
      </c>
      <c r="R58" t="str">
        <f t="shared" si="23"/>
        <v>9999</v>
      </c>
      <c r="S58" t="str">
        <f t="shared" si="24"/>
        <v/>
      </c>
      <c r="T58" t="str">
        <f t="shared" si="25"/>
        <v/>
      </c>
      <c r="U58" t="str">
        <f t="shared" si="26"/>
        <v>9999</v>
      </c>
      <c r="V58" t="str">
        <f t="shared" si="27"/>
        <v>Chichester</v>
      </c>
      <c r="W58">
        <f t="shared" si="28"/>
        <v>0.50893822762262231</v>
      </c>
      <c r="X58">
        <f t="shared" si="29"/>
        <v>12</v>
      </c>
      <c r="Y58" t="str">
        <f t="shared" si="30"/>
        <v/>
      </c>
      <c r="Z58" t="str">
        <f t="shared" si="31"/>
        <v/>
      </c>
      <c r="AA58" t="str">
        <f t="shared" si="32"/>
        <v>9999</v>
      </c>
      <c r="AE58" t="s">
        <v>135</v>
      </c>
      <c r="AF58">
        <f t="shared" si="0"/>
        <v>5</v>
      </c>
      <c r="AG58">
        <f t="array" ref="AG58">INDEX($AF$1:$AF$326,MATCH(SMALL(COUNTIF($AF$1:$AF$326,"&lt;"&amp;$AF$1:$AF$326),ROW($AF58:$AG58)),COUNTIF($AF$1:$AF$326,"&lt;"&amp;$AF$1:$AF$326),0))</f>
        <v>58</v>
      </c>
      <c r="AH58" t="str">
        <f t="array" ref="AH58">INDEX($AE$1:$AE$326,SMALL(IF($AF$1:$AF$326=$AG58,ROW($AF$1:$AF$326)),COUNTIF($AG$1:$AG58,$AG58)),1)</f>
        <v>Mid Devon</v>
      </c>
      <c r="AI58">
        <f t="shared" si="1"/>
        <v>0.61535019019914972</v>
      </c>
      <c r="AM58" t="s">
        <v>552</v>
      </c>
      <c r="AN58" t="str">
        <f t="shared" si="2"/>
        <v>9999</v>
      </c>
      <c r="AO58" t="str">
        <f t="array" ref="AO58">INDEX($AN$1:$AN$71,MATCH(SMALL(COUNTIF($AN$1:$AN$71,"&lt;"&amp;$AN$1:$AN$71),ROW($AN58:$AO58)),COUNTIF($AN$1:$AN$71,"&lt;"&amp;$AN$1:$AN$71),0))</f>
        <v>9999</v>
      </c>
      <c r="AP58" t="str">
        <f t="array" ref="AP58">INDEX($AM$1:$AM$71,SMALL(IF($AN$1:$AN$71=$AO58,ROW($AN$1:$AN$71)),COUNTIF($AO$1:$AO58,$AO58)),1)</f>
        <v>Sunderland</v>
      </c>
      <c r="AQ58" t="str">
        <f t="shared" si="3"/>
        <v/>
      </c>
      <c r="BA58" t="s">
        <v>672</v>
      </c>
      <c r="BB58">
        <f t="shared" si="6"/>
        <v>2</v>
      </c>
      <c r="BC58" t="str">
        <f t="array" ref="BC58">INDEX($BB$1:$BB$58,MATCH(SMALL(COUNTIF($BB$1:$BB$58,"&lt;"&amp;$BB$1:$BB$58),ROW($BB58:$BC58)),COUNTIF($BB$1:$BB$58,"&lt;"&amp;$BB$1:$BB$58),0))</f>
        <v>9999</v>
      </c>
      <c r="BD58" t="str">
        <f t="array" ref="BD58">INDEX($BA$1:$BA$58,SMALL(IF($BB$1:$BB$58=$BC58,ROW($BB$1:$BB$58)),COUNTIF($BC$1:$BC58,$BC58)),1)</f>
        <v>Worcester</v>
      </c>
      <c r="BE58" t="str">
        <f t="shared" si="7"/>
        <v/>
      </c>
      <c r="BH58" t="s">
        <v>678</v>
      </c>
      <c r="BO58" t="s">
        <v>678</v>
      </c>
    </row>
    <row r="59" spans="1:78" x14ac:dyDescent="0.25">
      <c r="A59" t="s">
        <v>135</v>
      </c>
      <c r="B59" t="s">
        <v>136</v>
      </c>
      <c r="C59" t="s">
        <v>9</v>
      </c>
      <c r="D59" t="s">
        <v>18</v>
      </c>
      <c r="E59">
        <v>27212</v>
      </c>
      <c r="F59">
        <v>0.29778619187796151</v>
      </c>
      <c r="G59">
        <f>VLOOKUP($A59,'1213 rural'!$A$4:$C$329,2,FALSE)</f>
        <v>0.4098920617570706</v>
      </c>
      <c r="H59">
        <f>VLOOKUP($A59,'1213 rural'!$A$4:$C$329,3,FALSE)</f>
        <v>6</v>
      </c>
      <c r="I59">
        <f t="shared" si="14"/>
        <v>5</v>
      </c>
      <c r="J59" t="str">
        <f t="shared" si="15"/>
        <v/>
      </c>
      <c r="K59" t="str">
        <f t="shared" si="16"/>
        <v/>
      </c>
      <c r="L59" t="str">
        <f t="shared" si="17"/>
        <v>9999</v>
      </c>
      <c r="M59" t="str">
        <f t="shared" si="18"/>
        <v/>
      </c>
      <c r="N59" t="str">
        <f t="shared" si="19"/>
        <v/>
      </c>
      <c r="O59" t="str">
        <f t="shared" si="20"/>
        <v>9999</v>
      </c>
      <c r="P59" t="str">
        <f t="shared" si="21"/>
        <v/>
      </c>
      <c r="Q59" t="str">
        <f t="shared" si="22"/>
        <v/>
      </c>
      <c r="R59" t="str">
        <f t="shared" si="23"/>
        <v>9999</v>
      </c>
      <c r="S59" t="str">
        <f t="shared" si="24"/>
        <v/>
      </c>
      <c r="T59" t="str">
        <f t="shared" si="25"/>
        <v/>
      </c>
      <c r="U59" t="str">
        <f t="shared" si="26"/>
        <v>9999</v>
      </c>
      <c r="V59" t="str">
        <f t="shared" si="27"/>
        <v/>
      </c>
      <c r="W59" t="str">
        <f t="shared" si="28"/>
        <v/>
      </c>
      <c r="X59" t="str">
        <f t="shared" si="29"/>
        <v>9999</v>
      </c>
      <c r="Y59" t="str">
        <f t="shared" si="30"/>
        <v>Chiltern</v>
      </c>
      <c r="Z59">
        <f t="shared" si="31"/>
        <v>0.4098920617570706</v>
      </c>
      <c r="AA59">
        <f t="shared" si="32"/>
        <v>2</v>
      </c>
      <c r="AE59" t="s">
        <v>137</v>
      </c>
      <c r="AF59">
        <f t="shared" si="0"/>
        <v>130</v>
      </c>
      <c r="AG59">
        <f t="array" ref="AG59">INDEX($AF$1:$AF$326,MATCH(SMALL(COUNTIF($AF$1:$AF$326,"&lt;"&amp;$AF$1:$AF$326),ROW($AF59:$AG59)),COUNTIF($AF$1:$AF$326,"&lt;"&amp;$AF$1:$AF$326),0))</f>
        <v>59</v>
      </c>
      <c r="AH59" t="str">
        <f t="array" ref="AH59">INDEX($AE$1:$AE$326,SMALL(IF($AF$1:$AF$326=$AG59,ROW($AF$1:$AF$326)),COUNTIF($AG$1:$AG59,$AG59)),1)</f>
        <v>Mole Valley</v>
      </c>
      <c r="AI59">
        <f t="shared" si="1"/>
        <v>0.62020311652066051</v>
      </c>
      <c r="AM59" t="s">
        <v>556</v>
      </c>
      <c r="AN59" t="str">
        <f t="shared" si="2"/>
        <v>9999</v>
      </c>
      <c r="AO59" t="str">
        <f t="array" ref="AO59">INDEX($AN$1:$AN$71,MATCH(SMALL(COUNTIF($AN$1:$AN$71,"&lt;"&amp;$AN$1:$AN$71),ROW($AN59:$AO59)),COUNTIF($AN$1:$AN$71,"&lt;"&amp;$AN$1:$AN$71),0))</f>
        <v>9999</v>
      </c>
      <c r="AP59" t="str">
        <f t="array" ref="AP59">INDEX($AM$1:$AM$71,SMALL(IF($AN$1:$AN$71=$AO59,ROW($AN$1:$AN$71)),COUNTIF($AO$1:$AO59,$AO59)),1)</f>
        <v>Sutton</v>
      </c>
      <c r="AQ59" t="str">
        <f t="shared" si="3"/>
        <v/>
      </c>
      <c r="BH59" t="s">
        <v>678</v>
      </c>
      <c r="BO59" t="s">
        <v>678</v>
      </c>
    </row>
    <row r="60" spans="1:78" x14ac:dyDescent="0.25">
      <c r="A60" t="s">
        <v>137</v>
      </c>
      <c r="B60" t="s">
        <v>138</v>
      </c>
      <c r="C60" t="s">
        <v>13</v>
      </c>
      <c r="D60" t="s">
        <v>18</v>
      </c>
      <c r="E60">
        <v>41551</v>
      </c>
      <c r="F60">
        <v>0.39410235981485697</v>
      </c>
      <c r="G60">
        <f>VLOOKUP($A60,'1213 rural'!$A$4:$C$329,2,FALSE)</f>
        <v>0.98574461631786481</v>
      </c>
      <c r="H60">
        <f>VLOOKUP($A60,'1213 rural'!$A$4:$C$329,3,FALSE)</f>
        <v>13</v>
      </c>
      <c r="I60">
        <f t="shared" si="14"/>
        <v>130</v>
      </c>
      <c r="J60" t="str">
        <f t="shared" si="15"/>
        <v/>
      </c>
      <c r="K60" t="str">
        <f t="shared" si="16"/>
        <v/>
      </c>
      <c r="L60" t="str">
        <f t="shared" si="17"/>
        <v>9999</v>
      </c>
      <c r="M60" t="str">
        <f t="shared" si="18"/>
        <v/>
      </c>
      <c r="N60" t="str">
        <f t="shared" si="19"/>
        <v/>
      </c>
      <c r="O60" t="str">
        <f t="shared" si="20"/>
        <v>9999</v>
      </c>
      <c r="P60" t="str">
        <f t="shared" si="21"/>
        <v/>
      </c>
      <c r="Q60" t="str">
        <f t="shared" si="22"/>
        <v/>
      </c>
      <c r="R60" t="str">
        <f t="shared" si="23"/>
        <v>9999</v>
      </c>
      <c r="S60" t="str">
        <f t="shared" si="24"/>
        <v/>
      </c>
      <c r="T60" t="str">
        <f t="shared" si="25"/>
        <v/>
      </c>
      <c r="U60" t="str">
        <f t="shared" si="26"/>
        <v>9999</v>
      </c>
      <c r="V60" t="str">
        <f t="shared" si="27"/>
        <v/>
      </c>
      <c r="W60" t="str">
        <f t="shared" si="28"/>
        <v/>
      </c>
      <c r="X60" t="str">
        <f t="shared" si="29"/>
        <v>9999</v>
      </c>
      <c r="Y60" t="str">
        <f t="shared" si="30"/>
        <v>Chorley</v>
      </c>
      <c r="Z60">
        <f t="shared" si="31"/>
        <v>0.98574461631786481</v>
      </c>
      <c r="AA60">
        <f t="shared" si="32"/>
        <v>35</v>
      </c>
      <c r="AE60" t="s">
        <v>139</v>
      </c>
      <c r="AF60" t="str">
        <f t="shared" si="0"/>
        <v>9999</v>
      </c>
      <c r="AG60">
        <f t="array" ref="AG60">INDEX($AF$1:$AF$326,MATCH(SMALL(COUNTIF($AF$1:$AF$326,"&lt;"&amp;$AF$1:$AF$326),ROW($AF60:$AG60)),COUNTIF($AF$1:$AF$326,"&lt;"&amp;$AF$1:$AF$326),0))</f>
        <v>60</v>
      </c>
      <c r="AH60" t="str">
        <f t="array" ref="AH60">INDEX($AE$1:$AE$326,SMALL(IF($AF$1:$AF$326=$AG60,ROW($AF$1:$AF$326)),COUNTIF($AG$1:$AG60,$AG60)),1)</f>
        <v>Cornwall</v>
      </c>
      <c r="AI60">
        <f t="shared" si="1"/>
        <v>0.62355370183047654</v>
      </c>
      <c r="AM60" t="s">
        <v>562</v>
      </c>
      <c r="AN60" t="str">
        <f t="shared" si="2"/>
        <v>9999</v>
      </c>
      <c r="AO60" t="str">
        <f t="array" ref="AO60">INDEX($AN$1:$AN$71,MATCH(SMALL(COUNTIF($AN$1:$AN$71,"&lt;"&amp;$AN$1:$AN$71),ROW($AN60:$AO60)),COUNTIF($AN$1:$AN$71,"&lt;"&amp;$AN$1:$AN$71),0))</f>
        <v>9999</v>
      </c>
      <c r="AP60" t="str">
        <f t="array" ref="AP60">INDEX($AM$1:$AM$71,SMALL(IF($AN$1:$AN$71=$AO60,ROW($AN$1:$AN$71)),COUNTIF($AO$1:$AO60,$AO60)),1)</f>
        <v>Tameside</v>
      </c>
      <c r="AQ60" t="str">
        <f t="shared" si="3"/>
        <v/>
      </c>
      <c r="BH60" t="s">
        <v>678</v>
      </c>
    </row>
    <row r="61" spans="1:78" x14ac:dyDescent="0.25">
      <c r="A61" t="s">
        <v>139</v>
      </c>
      <c r="B61" t="s">
        <v>140</v>
      </c>
      <c r="C61" t="s">
        <v>51</v>
      </c>
      <c r="D61" t="s">
        <v>10</v>
      </c>
      <c r="E61">
        <v>0</v>
      </c>
      <c r="F61">
        <v>0</v>
      </c>
      <c r="G61" t="str">
        <f>VLOOKUP($A61,'1213 rural'!$A$4:$C$329,2,FALSE)</f>
        <v/>
      </c>
      <c r="H61" t="str">
        <f>VLOOKUP($A61,'1213 rural'!$A$4:$C$329,3,FALSE)</f>
        <v/>
      </c>
      <c r="I61" t="str">
        <f t="shared" si="14"/>
        <v>9999</v>
      </c>
      <c r="J61" t="str">
        <f t="shared" si="15"/>
        <v/>
      </c>
      <c r="K61" t="str">
        <f t="shared" si="16"/>
        <v/>
      </c>
      <c r="L61" t="str">
        <f t="shared" si="17"/>
        <v>9999</v>
      </c>
      <c r="M61" t="str">
        <f t="shared" si="18"/>
        <v>Christchurch</v>
      </c>
      <c r="N61" t="str">
        <f t="shared" si="19"/>
        <v/>
      </c>
      <c r="O61" t="str">
        <f t="shared" si="20"/>
        <v>9999</v>
      </c>
      <c r="P61" t="str">
        <f t="shared" si="21"/>
        <v/>
      </c>
      <c r="Q61" t="str">
        <f t="shared" si="22"/>
        <v/>
      </c>
      <c r="R61" t="str">
        <f t="shared" si="23"/>
        <v>9999</v>
      </c>
      <c r="S61" t="str">
        <f t="shared" si="24"/>
        <v/>
      </c>
      <c r="T61" t="str">
        <f t="shared" si="25"/>
        <v/>
      </c>
      <c r="U61" t="str">
        <f t="shared" si="26"/>
        <v>9999</v>
      </c>
      <c r="V61" t="str">
        <f t="shared" si="27"/>
        <v/>
      </c>
      <c r="W61" t="str">
        <f t="shared" si="28"/>
        <v/>
      </c>
      <c r="X61" t="str">
        <f t="shared" si="29"/>
        <v>9999</v>
      </c>
      <c r="Y61" t="str">
        <f t="shared" si="30"/>
        <v/>
      </c>
      <c r="Z61" t="str">
        <f t="shared" si="31"/>
        <v/>
      </c>
      <c r="AA61" t="str">
        <f t="shared" si="32"/>
        <v>9999</v>
      </c>
      <c r="AE61" t="s">
        <v>141</v>
      </c>
      <c r="AF61" t="str">
        <f t="shared" si="0"/>
        <v>9999</v>
      </c>
      <c r="AG61">
        <f t="array" ref="AG61">INDEX($AF$1:$AF$326,MATCH(SMALL(COUNTIF($AF$1:$AF$326,"&lt;"&amp;$AF$1:$AF$326),ROW($AF61:$AG61)),COUNTIF($AF$1:$AF$326,"&lt;"&amp;$AF$1:$AF$326),0))</f>
        <v>61</v>
      </c>
      <c r="AH61" t="str">
        <f t="array" ref="AH61">INDEX($AE$1:$AE$326,SMALL(IF($AF$1:$AF$326=$AG61,ROW($AF$1:$AF$326)),COUNTIF($AG$1:$AG61,$AG61)),1)</f>
        <v>Stafford</v>
      </c>
      <c r="AI61">
        <f t="shared" si="1"/>
        <v>0.62447960033305583</v>
      </c>
      <c r="AM61" t="s">
        <v>582</v>
      </c>
      <c r="AN61" t="str">
        <f t="shared" si="2"/>
        <v>9999</v>
      </c>
      <c r="AO61" t="str">
        <f t="array" ref="AO61">INDEX($AN$1:$AN$71,MATCH(SMALL(COUNTIF($AN$1:$AN$71,"&lt;"&amp;$AN$1:$AN$71),ROW($AN61:$AO61)),COUNTIF($AN$1:$AN$71,"&lt;"&amp;$AN$1:$AN$71),0))</f>
        <v>9999</v>
      </c>
      <c r="AP61" t="str">
        <f t="array" ref="AP61">INDEX($AM$1:$AM$71,SMALL(IF($AN$1:$AN$71=$AO61,ROW($AN$1:$AN$71)),COUNTIF($AO$1:$AO61,$AO61)),1)</f>
        <v>Three Rivers</v>
      </c>
      <c r="AQ61" t="str">
        <f t="shared" si="3"/>
        <v/>
      </c>
    </row>
    <row r="62" spans="1:78" x14ac:dyDescent="0.25">
      <c r="A62" t="s">
        <v>141</v>
      </c>
      <c r="B62" t="s">
        <v>142</v>
      </c>
      <c r="C62" t="s">
        <v>34</v>
      </c>
      <c r="D62" t="s">
        <v>35</v>
      </c>
      <c r="E62">
        <v>0</v>
      </c>
      <c r="F62">
        <v>0</v>
      </c>
      <c r="G62" t="str">
        <f>VLOOKUP($A62,'1213 rural'!$A$4:$C$329,2,FALSE)</f>
        <v/>
      </c>
      <c r="H62" t="str">
        <f>VLOOKUP($A62,'1213 rural'!$A$4:$C$329,3,FALSE)</f>
        <v/>
      </c>
      <c r="I62" t="str">
        <f t="shared" si="14"/>
        <v>9999</v>
      </c>
      <c r="J62" t="str">
        <f t="shared" si="15"/>
        <v>City of London</v>
      </c>
      <c r="K62" t="str">
        <f t="shared" si="16"/>
        <v/>
      </c>
      <c r="L62" t="str">
        <f t="shared" si="17"/>
        <v>9999</v>
      </c>
      <c r="M62" t="str">
        <f t="shared" si="18"/>
        <v/>
      </c>
      <c r="N62" t="str">
        <f t="shared" si="19"/>
        <v/>
      </c>
      <c r="O62" t="str">
        <f t="shared" si="20"/>
        <v>9999</v>
      </c>
      <c r="P62" t="str">
        <f t="shared" si="21"/>
        <v/>
      </c>
      <c r="Q62" t="str">
        <f t="shared" si="22"/>
        <v/>
      </c>
      <c r="R62" t="str">
        <f t="shared" si="23"/>
        <v>9999</v>
      </c>
      <c r="S62" t="str">
        <f t="shared" si="24"/>
        <v/>
      </c>
      <c r="T62" t="str">
        <f t="shared" si="25"/>
        <v/>
      </c>
      <c r="U62" t="str">
        <f t="shared" si="26"/>
        <v>9999</v>
      </c>
      <c r="V62" t="str">
        <f t="shared" si="27"/>
        <v/>
      </c>
      <c r="W62" t="str">
        <f t="shared" si="28"/>
        <v/>
      </c>
      <c r="X62" t="str">
        <f t="shared" si="29"/>
        <v>9999</v>
      </c>
      <c r="Y62" t="str">
        <f t="shared" si="30"/>
        <v/>
      </c>
      <c r="Z62" t="str">
        <f t="shared" si="31"/>
        <v/>
      </c>
      <c r="AA62" t="str">
        <f t="shared" si="32"/>
        <v>9999</v>
      </c>
      <c r="AE62" t="s">
        <v>143</v>
      </c>
      <c r="AF62">
        <f t="shared" si="0"/>
        <v>124</v>
      </c>
      <c r="AG62">
        <f t="array" ref="AG62">INDEX($AF$1:$AF$326,MATCH(SMALL(COUNTIF($AF$1:$AF$326,"&lt;"&amp;$AF$1:$AF$326),ROW($AF62:$AG62)),COUNTIF($AF$1:$AF$326,"&lt;"&amp;$AF$1:$AF$326),0))</f>
        <v>62</v>
      </c>
      <c r="AH62" t="str">
        <f t="array" ref="AH62">INDEX($AE$1:$AE$326,SMALL(IF($AF$1:$AF$326=$AG62,ROW($AF$1:$AF$326)),COUNTIF($AG$1:$AG62,$AG62)),1)</f>
        <v>Charnwood</v>
      </c>
      <c r="AI62">
        <f t="shared" si="1"/>
        <v>0.63474151914803589</v>
      </c>
      <c r="AM62" t="s">
        <v>592</v>
      </c>
      <c r="AN62" t="str">
        <f t="shared" si="2"/>
        <v>9999</v>
      </c>
      <c r="AO62" t="str">
        <f t="array" ref="AO62">INDEX($AN$1:$AN$71,MATCH(SMALL(COUNTIF($AN$1:$AN$71,"&lt;"&amp;$AN$1:$AN$71),ROW($AN62:$AO62)),COUNTIF($AN$1:$AN$71,"&lt;"&amp;$AN$1:$AN$71),0))</f>
        <v>9999</v>
      </c>
      <c r="AP62" t="str">
        <f t="array" ref="AP62">INDEX($AM$1:$AM$71,SMALL(IF($AN$1:$AN$71=$AO62,ROW($AN$1:$AN$71)),COUNTIF($AO$1:$AO62,$AO62)),1)</f>
        <v>Tower Hamlets</v>
      </c>
      <c r="AQ62" t="str">
        <f t="shared" si="3"/>
        <v/>
      </c>
    </row>
    <row r="63" spans="1:78" x14ac:dyDescent="0.25">
      <c r="A63" t="s">
        <v>143</v>
      </c>
      <c r="B63" t="s">
        <v>144</v>
      </c>
      <c r="C63" t="s">
        <v>31</v>
      </c>
      <c r="D63" t="s">
        <v>18</v>
      </c>
      <c r="E63">
        <v>55555</v>
      </c>
      <c r="F63">
        <v>0.3069065717947585</v>
      </c>
      <c r="G63">
        <f>VLOOKUP($A63,'1213 rural'!$A$4:$C$329,2,FALSE)</f>
        <v>0.92727513577957343</v>
      </c>
      <c r="H63">
        <f>VLOOKUP($A63,'1213 rural'!$A$4:$C$329,3,FALSE)</f>
        <v>21</v>
      </c>
      <c r="I63">
        <f t="shared" si="14"/>
        <v>124</v>
      </c>
      <c r="J63" t="str">
        <f t="shared" si="15"/>
        <v/>
      </c>
      <c r="K63" t="str">
        <f t="shared" si="16"/>
        <v/>
      </c>
      <c r="L63" t="str">
        <f t="shared" si="17"/>
        <v>9999</v>
      </c>
      <c r="M63" t="str">
        <f t="shared" si="18"/>
        <v/>
      </c>
      <c r="N63" t="str">
        <f t="shared" si="19"/>
        <v/>
      </c>
      <c r="O63" t="str">
        <f t="shared" si="20"/>
        <v>9999</v>
      </c>
      <c r="P63" t="str">
        <f t="shared" si="21"/>
        <v/>
      </c>
      <c r="Q63" t="str">
        <f t="shared" si="22"/>
        <v/>
      </c>
      <c r="R63" t="str">
        <f t="shared" si="23"/>
        <v>9999</v>
      </c>
      <c r="S63" t="str">
        <f t="shared" si="24"/>
        <v/>
      </c>
      <c r="T63" t="str">
        <f t="shared" si="25"/>
        <v/>
      </c>
      <c r="U63" t="str">
        <f t="shared" si="26"/>
        <v>9999</v>
      </c>
      <c r="V63" t="str">
        <f t="shared" si="27"/>
        <v/>
      </c>
      <c r="W63" t="str">
        <f t="shared" si="28"/>
        <v/>
      </c>
      <c r="X63" t="str">
        <f t="shared" si="29"/>
        <v>9999</v>
      </c>
      <c r="Y63" t="str">
        <f t="shared" si="30"/>
        <v>Colchester</v>
      </c>
      <c r="Z63">
        <f t="shared" si="31"/>
        <v>0.92727513577957343</v>
      </c>
      <c r="AA63">
        <f t="shared" si="32"/>
        <v>33</v>
      </c>
      <c r="AE63" t="s">
        <v>145</v>
      </c>
      <c r="AF63" t="str">
        <f t="shared" si="0"/>
        <v>9999</v>
      </c>
      <c r="AG63">
        <f t="array" ref="AG63">INDEX($AF$1:$AF$326,MATCH(SMALL(COUNTIF($AF$1:$AF$326,"&lt;"&amp;$AF$1:$AF$326),ROW($AF63:$AG63)),COUNTIF($AF$1:$AF$326,"&lt;"&amp;$AF$1:$AF$326),0))</f>
        <v>63</v>
      </c>
      <c r="AH63" t="str">
        <f t="array" ref="AH63">INDEX($AE$1:$AE$326,SMALL(IF($AF$1:$AF$326=$AG63,ROW($AF$1:$AF$326)),COUNTIF($AG$1:$AG63,$AG63)),1)</f>
        <v>Lewes</v>
      </c>
      <c r="AI63">
        <f t="shared" si="1"/>
        <v>0.64332322396838526</v>
      </c>
      <c r="AM63" t="s">
        <v>594</v>
      </c>
      <c r="AN63" t="str">
        <f t="shared" si="2"/>
        <v>9999</v>
      </c>
      <c r="AO63" t="str">
        <f t="array" ref="AO63">INDEX($AN$1:$AN$71,MATCH(SMALL(COUNTIF($AN$1:$AN$71,"&lt;"&amp;$AN$1:$AN$71),ROW($AN63:$AO63)),COUNTIF($AN$1:$AN$71,"&lt;"&amp;$AN$1:$AN$71),0))</f>
        <v>9999</v>
      </c>
      <c r="AP63" t="str">
        <f t="array" ref="AP63">INDEX($AM$1:$AM$71,SMALL(IF($AN$1:$AN$71=$AO63,ROW($AN$1:$AN$71)),COUNTIF($AO$1:$AO63,$AO63)),1)</f>
        <v>Trafford</v>
      </c>
      <c r="AQ63" t="str">
        <f t="shared" si="3"/>
        <v/>
      </c>
    </row>
    <row r="64" spans="1:78" x14ac:dyDescent="0.25">
      <c r="A64" t="s">
        <v>145</v>
      </c>
      <c r="B64" t="s">
        <v>146</v>
      </c>
      <c r="C64" t="s">
        <v>13</v>
      </c>
      <c r="D64" t="s">
        <v>14</v>
      </c>
      <c r="E64">
        <v>43235</v>
      </c>
      <c r="F64">
        <v>0.62196999122466301</v>
      </c>
      <c r="G64" t="str">
        <f>VLOOKUP($A64,'1213 rural'!$A$4:$C$329,2,FALSE)</f>
        <v/>
      </c>
      <c r="H64" t="str">
        <f>VLOOKUP($A64,'1213 rural'!$A$4:$C$329,3,FALSE)</f>
        <v/>
      </c>
      <c r="I64" t="str">
        <f t="shared" si="14"/>
        <v>9999</v>
      </c>
      <c r="J64" t="str">
        <f t="shared" si="15"/>
        <v/>
      </c>
      <c r="K64" t="str">
        <f t="shared" si="16"/>
        <v/>
      </c>
      <c r="L64" t="str">
        <f t="shared" si="17"/>
        <v>9999</v>
      </c>
      <c r="M64" t="str">
        <f t="shared" si="18"/>
        <v/>
      </c>
      <c r="N64" t="str">
        <f t="shared" si="19"/>
        <v/>
      </c>
      <c r="O64" t="str">
        <f t="shared" si="20"/>
        <v>9999</v>
      </c>
      <c r="P64" t="str">
        <f t="shared" si="21"/>
        <v/>
      </c>
      <c r="Q64" t="str">
        <f t="shared" si="22"/>
        <v/>
      </c>
      <c r="R64" t="str">
        <f t="shared" si="23"/>
        <v>9999</v>
      </c>
      <c r="S64" t="str">
        <f t="shared" si="24"/>
        <v/>
      </c>
      <c r="T64" t="str">
        <f t="shared" si="25"/>
        <v/>
      </c>
      <c r="U64" t="str">
        <f t="shared" si="26"/>
        <v>9999</v>
      </c>
      <c r="V64" t="str">
        <f t="shared" si="27"/>
        <v>Copeland</v>
      </c>
      <c r="W64" t="str">
        <f t="shared" si="28"/>
        <v/>
      </c>
      <c r="X64" t="str">
        <f t="shared" si="29"/>
        <v>9999</v>
      </c>
      <c r="Y64" t="str">
        <f t="shared" si="30"/>
        <v/>
      </c>
      <c r="Z64" t="str">
        <f t="shared" si="31"/>
        <v/>
      </c>
      <c r="AA64" t="str">
        <f t="shared" si="32"/>
        <v>9999</v>
      </c>
      <c r="AE64" t="s">
        <v>147</v>
      </c>
      <c r="AF64" t="str">
        <f t="shared" si="0"/>
        <v>9999</v>
      </c>
      <c r="AG64">
        <f t="array" ref="AG64">INDEX($AF$1:$AF$326,MATCH(SMALL(COUNTIF($AF$1:$AF$326,"&lt;"&amp;$AF$1:$AF$326),ROW($AF64:$AG64)),COUNTIF($AF$1:$AF$326,"&lt;"&amp;$AF$1:$AF$326),0))</f>
        <v>64</v>
      </c>
      <c r="AH64" t="str">
        <f t="array" ref="AH64">INDEX($AE$1:$AE$326,SMALL(IF($AF$1:$AF$326=$AG64,ROW($AF$1:$AF$326)),COUNTIF($AG$1:$AG64,$AG64)),1)</f>
        <v>Rushcliffe</v>
      </c>
      <c r="AI64">
        <f t="shared" si="1"/>
        <v>0.6481581505887436</v>
      </c>
      <c r="AM64" t="s">
        <v>604</v>
      </c>
      <c r="AN64" t="str">
        <f t="shared" si="2"/>
        <v>9999</v>
      </c>
      <c r="AO64" t="str">
        <f t="array" ref="AO64">INDEX($AN$1:$AN$71,MATCH(SMALL(COUNTIF($AN$1:$AN$71,"&lt;"&amp;$AN$1:$AN$71),ROW($AN64:$AO64)),COUNTIF($AN$1:$AN$71,"&lt;"&amp;$AN$1:$AN$71),0))</f>
        <v>9999</v>
      </c>
      <c r="AP64" t="str">
        <f t="array" ref="AP64">INDEX($AM$1:$AM$71,SMALL(IF($AN$1:$AN$71=$AO64,ROW($AN$1:$AN$71)),COUNTIF($AO$1:$AO64,$AO64)),1)</f>
        <v>Walsall</v>
      </c>
      <c r="AQ64" t="str">
        <f t="shared" si="3"/>
        <v/>
      </c>
    </row>
    <row r="65" spans="1:43" x14ac:dyDescent="0.25">
      <c r="A65" t="s">
        <v>147</v>
      </c>
      <c r="B65" t="s">
        <v>148</v>
      </c>
      <c r="C65" t="s">
        <v>17</v>
      </c>
      <c r="D65" t="s">
        <v>23</v>
      </c>
      <c r="E65">
        <v>4528</v>
      </c>
      <c r="F65">
        <v>8.1098991635770959E-2</v>
      </c>
      <c r="G65" t="str">
        <f>VLOOKUP($A65,'1213 rural'!$A$4:$C$329,2,FALSE)</f>
        <v/>
      </c>
      <c r="H65" t="str">
        <f>VLOOKUP($A65,'1213 rural'!$A$4:$C$329,3,FALSE)</f>
        <v/>
      </c>
      <c r="I65" t="str">
        <f t="shared" si="14"/>
        <v>9999</v>
      </c>
      <c r="J65" t="str">
        <f t="shared" si="15"/>
        <v/>
      </c>
      <c r="K65" t="str">
        <f t="shared" si="16"/>
        <v/>
      </c>
      <c r="L65" t="str">
        <f t="shared" si="17"/>
        <v>9999</v>
      </c>
      <c r="M65" t="str">
        <f t="shared" si="18"/>
        <v/>
      </c>
      <c r="N65" t="str">
        <f t="shared" si="19"/>
        <v/>
      </c>
      <c r="O65" t="str">
        <f t="shared" si="20"/>
        <v>9999</v>
      </c>
      <c r="P65" t="str">
        <f t="shared" si="21"/>
        <v>Corby</v>
      </c>
      <c r="Q65" t="str">
        <f t="shared" si="22"/>
        <v/>
      </c>
      <c r="R65" t="str">
        <f t="shared" si="23"/>
        <v>9999</v>
      </c>
      <c r="S65" t="str">
        <f t="shared" si="24"/>
        <v/>
      </c>
      <c r="T65" t="str">
        <f t="shared" si="25"/>
        <v/>
      </c>
      <c r="U65" t="str">
        <f t="shared" si="26"/>
        <v>9999</v>
      </c>
      <c r="V65" t="str">
        <f t="shared" si="27"/>
        <v/>
      </c>
      <c r="W65" t="str">
        <f t="shared" si="28"/>
        <v/>
      </c>
      <c r="X65" t="str">
        <f t="shared" si="29"/>
        <v>9999</v>
      </c>
      <c r="Y65" t="str">
        <f t="shared" si="30"/>
        <v/>
      </c>
      <c r="Z65" t="str">
        <f t="shared" si="31"/>
        <v/>
      </c>
      <c r="AA65" t="str">
        <f t="shared" si="32"/>
        <v>9999</v>
      </c>
      <c r="AE65" t="s">
        <v>149</v>
      </c>
      <c r="AF65">
        <f t="shared" si="0"/>
        <v>60</v>
      </c>
      <c r="AG65">
        <f t="array" ref="AG65">INDEX($AF$1:$AF$326,MATCH(SMALL(COUNTIF($AF$1:$AF$326,"&lt;"&amp;$AF$1:$AF$326),ROW($AF65:$AG65)),COUNTIF($AF$1:$AF$326,"&lt;"&amp;$AF$1:$AF$326),0))</f>
        <v>65</v>
      </c>
      <c r="AH65" t="str">
        <f t="array" ref="AH65">INDEX($AE$1:$AE$326,SMALL(IF($AF$1:$AF$326=$AG65,ROW($AF$1:$AF$326)),COUNTIF($AG$1:$AG65,$AG65)),1)</f>
        <v>Wealden</v>
      </c>
      <c r="AI65">
        <f t="shared" si="1"/>
        <v>0.65295008404995769</v>
      </c>
      <c r="AM65" t="s">
        <v>606</v>
      </c>
      <c r="AN65" t="str">
        <f t="shared" si="2"/>
        <v>9999</v>
      </c>
      <c r="AO65" t="str">
        <f t="array" ref="AO65">INDEX($AN$1:$AN$71,MATCH(SMALL(COUNTIF($AN$1:$AN$71,"&lt;"&amp;$AN$1:$AN$71),ROW($AN65:$AO65)),COUNTIF($AN$1:$AN$71,"&lt;"&amp;$AN$1:$AN$71),0))</f>
        <v>9999</v>
      </c>
      <c r="AP65" t="str">
        <f t="array" ref="AP65">INDEX($AM$1:$AM$71,SMALL(IF($AN$1:$AN$71=$AO65,ROW($AN$1:$AN$71)),COUNTIF($AO$1:$AO65,$AO65)),1)</f>
        <v>Waltham Forest</v>
      </c>
      <c r="AQ65" t="str">
        <f t="shared" si="3"/>
        <v/>
      </c>
    </row>
    <row r="66" spans="1:43" x14ac:dyDescent="0.25">
      <c r="A66" t="s">
        <v>149</v>
      </c>
      <c r="B66" t="s">
        <v>150</v>
      </c>
      <c r="C66" t="s">
        <v>51</v>
      </c>
      <c r="D66" t="s">
        <v>14</v>
      </c>
      <c r="E66">
        <v>324165</v>
      </c>
      <c r="F66">
        <v>0.86299999999999999</v>
      </c>
      <c r="G66">
        <f>VLOOKUP($A66,'1213 rural'!$A$4:$C$329,2,FALSE)</f>
        <v>0.62355370183047654</v>
      </c>
      <c r="H66">
        <f>VLOOKUP($A66,'1213 rural'!$A$4:$C$329,3,FALSE)</f>
        <v>45</v>
      </c>
      <c r="I66">
        <f t="shared" si="14"/>
        <v>60</v>
      </c>
      <c r="J66" t="str">
        <f t="shared" si="15"/>
        <v/>
      </c>
      <c r="K66" t="str">
        <f t="shared" si="16"/>
        <v/>
      </c>
      <c r="L66" t="str">
        <f t="shared" si="17"/>
        <v>9999</v>
      </c>
      <c r="M66" t="str">
        <f t="shared" si="18"/>
        <v/>
      </c>
      <c r="N66" t="str">
        <f t="shared" si="19"/>
        <v/>
      </c>
      <c r="O66" t="str">
        <f t="shared" si="20"/>
        <v>9999</v>
      </c>
      <c r="P66" t="str">
        <f t="shared" si="21"/>
        <v/>
      </c>
      <c r="Q66" t="str">
        <f t="shared" si="22"/>
        <v/>
      </c>
      <c r="R66" t="str">
        <f t="shared" si="23"/>
        <v>9999</v>
      </c>
      <c r="S66" t="str">
        <f t="shared" si="24"/>
        <v/>
      </c>
      <c r="T66" t="str">
        <f t="shared" si="25"/>
        <v/>
      </c>
      <c r="U66" t="str">
        <f t="shared" si="26"/>
        <v>9999</v>
      </c>
      <c r="V66" t="str">
        <f t="shared" si="27"/>
        <v>Cornwall</v>
      </c>
      <c r="W66">
        <f t="shared" si="28"/>
        <v>0.62355370183047654</v>
      </c>
      <c r="X66">
        <f t="shared" si="29"/>
        <v>28</v>
      </c>
      <c r="Y66" t="str">
        <f t="shared" si="30"/>
        <v/>
      </c>
      <c r="Z66" t="str">
        <f t="shared" si="31"/>
        <v/>
      </c>
      <c r="AA66" t="str">
        <f t="shared" si="32"/>
        <v>9999</v>
      </c>
      <c r="AE66" t="s">
        <v>151</v>
      </c>
      <c r="AF66">
        <f t="shared" ref="AF66:AF129" si="33">LOOKUP(AE66,$A$2:$A$327,I$2:I$327)</f>
        <v>38</v>
      </c>
      <c r="AG66">
        <f t="array" ref="AG66">INDEX($AF$1:$AF$326,MATCH(SMALL(COUNTIF($AF$1:$AF$326,"&lt;"&amp;$AF$1:$AF$326),ROW($AF66:$AG66)),COUNTIF($AF$1:$AF$326,"&lt;"&amp;$AF$1:$AF$326),0))</f>
        <v>66</v>
      </c>
      <c r="AH66" t="str">
        <f t="array" ref="AH66">INDEX($AE$1:$AE$326,SMALL(IF($AF$1:$AF$326=$AG66,ROW($AF$1:$AF$326)),COUNTIF($AG$1:$AG66,$AG66)),1)</f>
        <v>Wyre</v>
      </c>
      <c r="AI66">
        <f t="shared" ref="AI66:AI129" si="34">LOOKUP(AH66,$A$2:$A$327,$G$2:$G$327)</f>
        <v>0.65423617926071309</v>
      </c>
      <c r="AM66" t="s">
        <v>608</v>
      </c>
      <c r="AN66" t="str">
        <f t="shared" ref="AN66:AN129" si="35">LOOKUP(AM66,$A$2:$A$327,L$2:L$327)</f>
        <v>9999</v>
      </c>
      <c r="AO66" t="str">
        <f t="array" ref="AO66">INDEX($AN$1:$AN$71,MATCH(SMALL(COUNTIF($AN$1:$AN$71,"&lt;"&amp;$AN$1:$AN$71),ROW($AN66:$AO66)),COUNTIF($AN$1:$AN$71,"&lt;"&amp;$AN$1:$AN$71),0))</f>
        <v>9999</v>
      </c>
      <c r="AP66" t="str">
        <f t="array" ref="AP66">INDEX($AM$1:$AM$71,SMALL(IF($AN$1:$AN$71=$AO66,ROW($AN$1:$AN$71)),COUNTIF($AO$1:$AO66,$AO66)),1)</f>
        <v>Wandsworth</v>
      </c>
      <c r="AQ66" t="str">
        <f t="shared" ref="AQ66:AQ71" si="36">LOOKUP(AP66,$A$2:$A$327,$G$2:$G$327)</f>
        <v/>
      </c>
    </row>
    <row r="67" spans="1:43" x14ac:dyDescent="0.25">
      <c r="A67" t="s">
        <v>151</v>
      </c>
      <c r="B67" t="s">
        <v>152</v>
      </c>
      <c r="C67" t="s">
        <v>51</v>
      </c>
      <c r="D67" t="s">
        <v>14</v>
      </c>
      <c r="E67">
        <v>66912</v>
      </c>
      <c r="F67">
        <v>0.80097680097680102</v>
      </c>
      <c r="G67">
        <f>VLOOKUP($A67,'1213 rural'!$A$4:$C$329,2,FALSE)</f>
        <v>0.54030689431597145</v>
      </c>
      <c r="H67">
        <f>VLOOKUP($A67,'1213 rural'!$A$4:$C$329,3,FALSE)</f>
        <v>20</v>
      </c>
      <c r="I67">
        <f t="shared" ref="I67:I130" si="37">IF(G67="","9999",RANK(G67,G$2:G$327,1))</f>
        <v>38</v>
      </c>
      <c r="J67" t="str">
        <f t="shared" ref="J67:J130" si="38">IF($D67=$C$330,$A67,"")</f>
        <v/>
      </c>
      <c r="K67" t="str">
        <f t="shared" ref="K67:K130" si="39">IF($D67=$C$330,$G67,"")</f>
        <v/>
      </c>
      <c r="L67" t="str">
        <f t="shared" ref="L67:L130" si="40">IF(K67="","9999",IF($D67=$C$330,RANK(K67,K$2:K$327,1),""))</f>
        <v>9999</v>
      </c>
      <c r="M67" t="str">
        <f t="shared" ref="M67:M130" si="41">IF($D67=$C$331,$A67,"")</f>
        <v/>
      </c>
      <c r="N67" t="str">
        <f t="shared" ref="N67:N130" si="42">IF($D67=$C$331,$G67,"")</f>
        <v/>
      </c>
      <c r="O67" t="str">
        <f t="shared" ref="O67:O130" si="43">IF(N67="","9999",IF($D67=$C$331,RANK(N67,N$2:N$327,1),""))</f>
        <v>9999</v>
      </c>
      <c r="P67" t="str">
        <f t="shared" ref="P67:P130" si="44">IF($D67=$C$332,$A67,"")</f>
        <v/>
      </c>
      <c r="Q67" t="str">
        <f t="shared" ref="Q67:Q130" si="45">IF($D67=$C$332,$G67,"")</f>
        <v/>
      </c>
      <c r="R67" t="str">
        <f t="shared" ref="R67:R130" si="46">IF(Q67="","9999",IF($D67=$C$332,RANK(Q67,Q$2:Q$327,1),""))</f>
        <v>9999</v>
      </c>
      <c r="S67" t="str">
        <f t="shared" ref="S67:S130" si="47">IF($D67=$C$333,$A67,"")</f>
        <v/>
      </c>
      <c r="T67" t="str">
        <f t="shared" ref="T67:T130" si="48">IF($D67=$C$333,$G67,"")</f>
        <v/>
      </c>
      <c r="U67" t="str">
        <f t="shared" ref="U67:U130" si="49">IF(T67="","9999",IF($D67=$C$333,RANK(T67,T$2:T$327,1),""))</f>
        <v>9999</v>
      </c>
      <c r="V67" t="str">
        <f t="shared" ref="V67:V130" si="50">IF($D67=$C$334,$A67,"")</f>
        <v>Cotswold</v>
      </c>
      <c r="W67">
        <f t="shared" ref="W67:W130" si="51">IF($D67=$C$334,$G67,"")</f>
        <v>0.54030689431597145</v>
      </c>
      <c r="X67">
        <f t="shared" ref="X67:X130" si="52">IF(W67="","9999",IF($D67=$C$334,RANK(W67,W$2:W$327,1),""))</f>
        <v>17</v>
      </c>
      <c r="Y67" t="str">
        <f t="shared" ref="Y67:Y130" si="53">IF($D67=$C$335,$A67,"")</f>
        <v/>
      </c>
      <c r="Z67" t="str">
        <f t="shared" ref="Z67:Z130" si="54">IF($D67=$C$335,$G67,"")</f>
        <v/>
      </c>
      <c r="AA67" t="str">
        <f t="shared" ref="AA67:AA130" si="55">IF(Z67="","9999",IF($D67=$C$335,RANK(Z67,Z$2:Z$327,1),""))</f>
        <v>9999</v>
      </c>
      <c r="AE67" t="s">
        <v>153</v>
      </c>
      <c r="AF67" t="str">
        <f t="shared" si="33"/>
        <v>9999</v>
      </c>
      <c r="AG67">
        <f t="array" ref="AG67">INDEX($AF$1:$AF$326,MATCH(SMALL(COUNTIF($AF$1:$AF$326,"&lt;"&amp;$AF$1:$AF$326),ROW($AF67:$AG67)),COUNTIF($AF$1:$AF$326,"&lt;"&amp;$AF$1:$AF$326),0))</f>
        <v>67</v>
      </c>
      <c r="AH67" t="str">
        <f t="array" ref="AH67">INDEX($AE$1:$AE$326,SMALL(IF($AF$1:$AF$326=$AG67,ROW($AF$1:$AF$326)),COUNTIF($AG$1:$AG67,$AG67)),1)</f>
        <v>South Oxfordshire</v>
      </c>
      <c r="AI67">
        <f t="shared" si="34"/>
        <v>0.66376745250629432</v>
      </c>
      <c r="AM67" t="s">
        <v>614</v>
      </c>
      <c r="AN67" t="str">
        <f t="shared" si="35"/>
        <v>9999</v>
      </c>
      <c r="AO67" t="str">
        <f t="array" ref="AO67">INDEX($AN$1:$AN$71,MATCH(SMALL(COUNTIF($AN$1:$AN$71,"&lt;"&amp;$AN$1:$AN$71),ROW($AN67:$AO67)),COUNTIF($AN$1:$AN$71,"&lt;"&amp;$AN$1:$AN$71),0))</f>
        <v>9999</v>
      </c>
      <c r="AP67" t="str">
        <f t="array" ref="AP67">INDEX($AM$1:$AM$71,SMALL(IF($AN$1:$AN$71=$AO67,ROW($AN$1:$AN$71)),COUNTIF($AO$1:$AO67,$AO67)),1)</f>
        <v>Watford</v>
      </c>
      <c r="AQ67" t="str">
        <f t="shared" si="36"/>
        <v/>
      </c>
    </row>
    <row r="68" spans="1:43" x14ac:dyDescent="0.25">
      <c r="A68" t="s">
        <v>153</v>
      </c>
      <c r="B68" t="s">
        <v>154</v>
      </c>
      <c r="C68" t="s">
        <v>58</v>
      </c>
      <c r="D68" t="s">
        <v>10</v>
      </c>
      <c r="E68">
        <v>0</v>
      </c>
      <c r="F68">
        <v>0</v>
      </c>
      <c r="G68" t="str">
        <f>VLOOKUP($A68,'1213 rural'!$A$4:$C$329,2,FALSE)</f>
        <v/>
      </c>
      <c r="H68" t="str">
        <f>VLOOKUP($A68,'1213 rural'!$A$4:$C$329,3,FALSE)</f>
        <v/>
      </c>
      <c r="I68" t="str">
        <f t="shared" si="37"/>
        <v>9999</v>
      </c>
      <c r="J68" t="str">
        <f t="shared" si="38"/>
        <v/>
      </c>
      <c r="K68" t="str">
        <f t="shared" si="39"/>
        <v/>
      </c>
      <c r="L68" t="str">
        <f t="shared" si="40"/>
        <v>9999</v>
      </c>
      <c r="M68" t="str">
        <f t="shared" si="41"/>
        <v>Coventry</v>
      </c>
      <c r="N68" t="str">
        <f t="shared" si="42"/>
        <v/>
      </c>
      <c r="O68" t="str">
        <f t="shared" si="43"/>
        <v>9999</v>
      </c>
      <c r="P68" t="str">
        <f t="shared" si="44"/>
        <v/>
      </c>
      <c r="Q68" t="str">
        <f t="shared" si="45"/>
        <v/>
      </c>
      <c r="R68" t="str">
        <f t="shared" si="46"/>
        <v>9999</v>
      </c>
      <c r="S68" t="str">
        <f t="shared" si="47"/>
        <v/>
      </c>
      <c r="T68" t="str">
        <f t="shared" si="48"/>
        <v/>
      </c>
      <c r="U68" t="str">
        <f t="shared" si="49"/>
        <v>9999</v>
      </c>
      <c r="V68" t="str">
        <f t="shared" si="50"/>
        <v/>
      </c>
      <c r="W68" t="str">
        <f t="shared" si="51"/>
        <v/>
      </c>
      <c r="X68" t="str">
        <f t="shared" si="52"/>
        <v>9999</v>
      </c>
      <c r="Y68" t="str">
        <f t="shared" si="53"/>
        <v/>
      </c>
      <c r="Z68" t="str">
        <f t="shared" si="54"/>
        <v/>
      </c>
      <c r="AA68" t="str">
        <f t="shared" si="55"/>
        <v>9999</v>
      </c>
      <c r="AE68" t="s">
        <v>155</v>
      </c>
      <c r="AF68">
        <f t="shared" si="33"/>
        <v>33</v>
      </c>
      <c r="AG68">
        <f t="array" ref="AG68">INDEX($AF$1:$AF$326,MATCH(SMALL(COUNTIF($AF$1:$AF$326,"&lt;"&amp;$AF$1:$AF$326),ROW($AF68:$AG68)),COUNTIF($AF$1:$AF$326,"&lt;"&amp;$AF$1:$AF$326),0))</f>
        <v>68</v>
      </c>
      <c r="AH68" t="str">
        <f t="array" ref="AH68">INDEX($AE$1:$AE$326,SMALL(IF($AF$1:$AF$326=$AG68,ROW($AF$1:$AF$326)),COUNTIF($AG$1:$AG68,$AG68)),1)</f>
        <v>Ribble Valley</v>
      </c>
      <c r="AI68">
        <f t="shared" si="34"/>
        <v>0.66588979523888803</v>
      </c>
      <c r="AM68" t="s">
        <v>640</v>
      </c>
      <c r="AN68" t="str">
        <f t="shared" si="35"/>
        <v>9999</v>
      </c>
      <c r="AO68" t="str">
        <f t="array" ref="AO68">INDEX($AN$1:$AN$71,MATCH(SMALL(COUNTIF($AN$1:$AN$71,"&lt;"&amp;$AN$1:$AN$71),ROW($AN68:$AO68)),COUNTIF($AN$1:$AN$71,"&lt;"&amp;$AN$1:$AN$71),0))</f>
        <v>9999</v>
      </c>
      <c r="AP68" t="str">
        <f t="array" ref="AP68">INDEX($AM$1:$AM$71,SMALL(IF($AN$1:$AN$71=$AO68,ROW($AN$1:$AN$71)),COUNTIF($AO$1:$AO68,$AO68)),1)</f>
        <v>Westminster</v>
      </c>
      <c r="AQ68" t="str">
        <f t="shared" si="36"/>
        <v/>
      </c>
    </row>
    <row r="69" spans="1:43" x14ac:dyDescent="0.25">
      <c r="A69" t="s">
        <v>155</v>
      </c>
      <c r="B69" t="s">
        <v>156</v>
      </c>
      <c r="C69" t="s">
        <v>40</v>
      </c>
      <c r="D69" t="s">
        <v>14</v>
      </c>
      <c r="E69">
        <v>33197</v>
      </c>
      <c r="F69">
        <v>0.59907243656837628</v>
      </c>
      <c r="G69">
        <f>VLOOKUP($A69,'1213 rural'!$A$4:$C$329,2,FALSE)</f>
        <v>0.52029136316337155</v>
      </c>
      <c r="H69">
        <f>VLOOKUP($A69,'1213 rural'!$A$4:$C$329,3,FALSE)</f>
        <v>7</v>
      </c>
      <c r="I69">
        <f t="shared" si="37"/>
        <v>33</v>
      </c>
      <c r="J69" t="str">
        <f t="shared" si="38"/>
        <v/>
      </c>
      <c r="K69" t="str">
        <f t="shared" si="39"/>
        <v/>
      </c>
      <c r="L69" t="str">
        <f t="shared" si="40"/>
        <v>9999</v>
      </c>
      <c r="M69" t="str">
        <f t="shared" si="41"/>
        <v/>
      </c>
      <c r="N69" t="str">
        <f t="shared" si="42"/>
        <v/>
      </c>
      <c r="O69" t="str">
        <f t="shared" si="43"/>
        <v>9999</v>
      </c>
      <c r="P69" t="str">
        <f t="shared" si="44"/>
        <v/>
      </c>
      <c r="Q69" t="str">
        <f t="shared" si="45"/>
        <v/>
      </c>
      <c r="R69" t="str">
        <f t="shared" si="46"/>
        <v>9999</v>
      </c>
      <c r="S69" t="str">
        <f t="shared" si="47"/>
        <v/>
      </c>
      <c r="T69" t="str">
        <f t="shared" si="48"/>
        <v/>
      </c>
      <c r="U69" t="str">
        <f t="shared" si="49"/>
        <v>9999</v>
      </c>
      <c r="V69" t="str">
        <f t="shared" si="50"/>
        <v>Craven</v>
      </c>
      <c r="W69">
        <f t="shared" si="51"/>
        <v>0.52029136316337155</v>
      </c>
      <c r="X69">
        <f t="shared" si="52"/>
        <v>14</v>
      </c>
      <c r="Y69" t="str">
        <f t="shared" si="53"/>
        <v/>
      </c>
      <c r="Z69" t="str">
        <f t="shared" si="54"/>
        <v/>
      </c>
      <c r="AA69" t="str">
        <f t="shared" si="55"/>
        <v>9999</v>
      </c>
      <c r="AE69" t="s">
        <v>157</v>
      </c>
      <c r="AF69" t="str">
        <f t="shared" si="33"/>
        <v>9999</v>
      </c>
      <c r="AG69">
        <f t="array" ref="AG69">INDEX($AF$1:$AF$326,MATCH(SMALL(COUNTIF($AF$1:$AF$326,"&lt;"&amp;$AF$1:$AF$326),ROW($AF69:$AG69)),COUNTIF($AF$1:$AF$326,"&lt;"&amp;$AF$1:$AF$326),0))</f>
        <v>69</v>
      </c>
      <c r="AH69" t="str">
        <f t="array" ref="AH69">INDEX($AE$1:$AE$326,SMALL(IF($AF$1:$AF$326=$AG69,ROW($AF$1:$AF$326)),COUNTIF($AG$1:$AG69,$AG69)),1)</f>
        <v>Stratford-on-Avon</v>
      </c>
      <c r="AI69">
        <f t="shared" si="34"/>
        <v>0.66640870200782498</v>
      </c>
      <c r="AM69" t="s">
        <v>644</v>
      </c>
      <c r="AN69" t="str">
        <f t="shared" si="35"/>
        <v>9999</v>
      </c>
      <c r="AO69" t="str">
        <f t="array" ref="AO69">INDEX($AN$1:$AN$71,MATCH(SMALL(COUNTIF($AN$1:$AN$71,"&lt;"&amp;$AN$1:$AN$71),ROW($AN69:$AO69)),COUNTIF($AN$1:$AN$71,"&lt;"&amp;$AN$1:$AN$71),0))</f>
        <v>9999</v>
      </c>
      <c r="AP69" t="str">
        <f t="array" ref="AP69">INDEX($AM$1:$AM$71,SMALL(IF($AN$1:$AN$71=$AO69,ROW($AN$1:$AN$71)),COUNTIF($AO$1:$AO69,$AO69)),1)</f>
        <v>Wigan</v>
      </c>
      <c r="AQ69" t="str">
        <f t="shared" si="36"/>
        <v/>
      </c>
    </row>
    <row r="70" spans="1:43" x14ac:dyDescent="0.25">
      <c r="A70" t="s">
        <v>157</v>
      </c>
      <c r="B70" t="s">
        <v>158</v>
      </c>
      <c r="C70" t="s">
        <v>9</v>
      </c>
      <c r="D70" t="s">
        <v>23</v>
      </c>
      <c r="E70">
        <v>0</v>
      </c>
      <c r="F70">
        <v>0</v>
      </c>
      <c r="G70" t="str">
        <f>VLOOKUP($A70,'1213 rural'!$A$4:$C$329,2,FALSE)</f>
        <v/>
      </c>
      <c r="H70" t="str">
        <f>VLOOKUP($A70,'1213 rural'!$A$4:$C$329,3,FALSE)</f>
        <v/>
      </c>
      <c r="I70" t="str">
        <f t="shared" si="37"/>
        <v>9999</v>
      </c>
      <c r="J70" t="str">
        <f t="shared" si="38"/>
        <v/>
      </c>
      <c r="K70" t="str">
        <f t="shared" si="39"/>
        <v/>
      </c>
      <c r="L70" t="str">
        <f t="shared" si="40"/>
        <v>9999</v>
      </c>
      <c r="M70" t="str">
        <f t="shared" si="41"/>
        <v/>
      </c>
      <c r="N70" t="str">
        <f t="shared" si="42"/>
        <v/>
      </c>
      <c r="O70" t="str">
        <f t="shared" si="43"/>
        <v>9999</v>
      </c>
      <c r="P70" t="str">
        <f t="shared" si="44"/>
        <v>Crawley</v>
      </c>
      <c r="Q70" t="str">
        <f t="shared" si="45"/>
        <v/>
      </c>
      <c r="R70" t="str">
        <f t="shared" si="46"/>
        <v>9999</v>
      </c>
      <c r="S70" t="str">
        <f t="shared" si="47"/>
        <v/>
      </c>
      <c r="T70" t="str">
        <f t="shared" si="48"/>
        <v/>
      </c>
      <c r="U70" t="str">
        <f t="shared" si="49"/>
        <v>9999</v>
      </c>
      <c r="V70" t="str">
        <f t="shared" si="50"/>
        <v/>
      </c>
      <c r="W70" t="str">
        <f t="shared" si="51"/>
        <v/>
      </c>
      <c r="X70" t="str">
        <f t="shared" si="52"/>
        <v>9999</v>
      </c>
      <c r="Y70" t="str">
        <f t="shared" si="53"/>
        <v/>
      </c>
      <c r="Z70" t="str">
        <f t="shared" si="54"/>
        <v/>
      </c>
      <c r="AA70" t="str">
        <f t="shared" si="55"/>
        <v>9999</v>
      </c>
      <c r="AE70" t="s">
        <v>159</v>
      </c>
      <c r="AF70" t="str">
        <f t="shared" si="33"/>
        <v>9999</v>
      </c>
      <c r="AG70">
        <f t="array" ref="AG70">INDEX($AF$1:$AF$326,MATCH(SMALL(COUNTIF($AF$1:$AF$326,"&lt;"&amp;$AF$1:$AF$326),ROW($AF70:$AG70)),COUNTIF($AF$1:$AF$326,"&lt;"&amp;$AF$1:$AF$326),0))</f>
        <v>70</v>
      </c>
      <c r="AH70" t="str">
        <f t="array" ref="AH70">INDEX($AE$1:$AE$326,SMALL(IF($AF$1:$AF$326=$AG70,ROW($AF$1:$AF$326)),COUNTIF($AG$1:$AG70,$AG70)),1)</f>
        <v>Northumberland</v>
      </c>
      <c r="AI70">
        <f t="shared" si="34"/>
        <v>0.67347323617359445</v>
      </c>
      <c r="AM70" t="s">
        <v>654</v>
      </c>
      <c r="AN70" t="str">
        <f t="shared" si="35"/>
        <v>9999</v>
      </c>
      <c r="AO70" t="str">
        <f t="array" ref="AO70">INDEX($AN$1:$AN$71,MATCH(SMALL(COUNTIF($AN$1:$AN$71,"&lt;"&amp;$AN$1:$AN$71),ROW($AN70:$AO70)),COUNTIF($AN$1:$AN$71,"&lt;"&amp;$AN$1:$AN$71),0))</f>
        <v>9999</v>
      </c>
      <c r="AP70" t="str">
        <f t="array" ref="AP70">INDEX($AM$1:$AM$71,SMALL(IF($AN$1:$AN$71=$AO70,ROW($AN$1:$AN$71)),COUNTIF($AO$1:$AO70,$AO70)),1)</f>
        <v>Woking</v>
      </c>
      <c r="AQ70" t="str">
        <f t="shared" si="36"/>
        <v/>
      </c>
    </row>
    <row r="71" spans="1:43" x14ac:dyDescent="0.25">
      <c r="A71" t="s">
        <v>159</v>
      </c>
      <c r="B71" t="s">
        <v>160</v>
      </c>
      <c r="C71" t="s">
        <v>34</v>
      </c>
      <c r="D71" t="s">
        <v>35</v>
      </c>
      <c r="E71">
        <v>0</v>
      </c>
      <c r="F71">
        <v>0</v>
      </c>
      <c r="G71" t="str">
        <f>VLOOKUP($A71,'1213 rural'!$A$4:$C$329,2,FALSE)</f>
        <v/>
      </c>
      <c r="H71" t="str">
        <f>VLOOKUP($A71,'1213 rural'!$A$4:$C$329,3,FALSE)</f>
        <v/>
      </c>
      <c r="I71" t="str">
        <f t="shared" si="37"/>
        <v>9999</v>
      </c>
      <c r="J71" t="str">
        <f t="shared" si="38"/>
        <v>Croydon</v>
      </c>
      <c r="K71" t="str">
        <f t="shared" si="39"/>
        <v/>
      </c>
      <c r="L71" t="str">
        <f t="shared" si="40"/>
        <v>9999</v>
      </c>
      <c r="M71" t="str">
        <f t="shared" si="41"/>
        <v/>
      </c>
      <c r="N71" t="str">
        <f t="shared" si="42"/>
        <v/>
      </c>
      <c r="O71" t="str">
        <f t="shared" si="43"/>
        <v>9999</v>
      </c>
      <c r="P71" t="str">
        <f t="shared" si="44"/>
        <v/>
      </c>
      <c r="Q71" t="str">
        <f t="shared" si="45"/>
        <v/>
      </c>
      <c r="R71" t="str">
        <f t="shared" si="46"/>
        <v>9999</v>
      </c>
      <c r="S71" t="str">
        <f t="shared" si="47"/>
        <v/>
      </c>
      <c r="T71" t="str">
        <f t="shared" si="48"/>
        <v/>
      </c>
      <c r="U71" t="str">
        <f t="shared" si="49"/>
        <v>9999</v>
      </c>
      <c r="V71" t="str">
        <f t="shared" si="50"/>
        <v/>
      </c>
      <c r="W71" t="str">
        <f t="shared" si="51"/>
        <v/>
      </c>
      <c r="X71" t="str">
        <f t="shared" si="52"/>
        <v>9999</v>
      </c>
      <c r="Y71" t="str">
        <f t="shared" si="53"/>
        <v/>
      </c>
      <c r="Z71" t="str">
        <f t="shared" si="54"/>
        <v/>
      </c>
      <c r="AA71" t="str">
        <f t="shared" si="55"/>
        <v>9999</v>
      </c>
      <c r="AE71" t="s">
        <v>161</v>
      </c>
      <c r="AF71" t="str">
        <f t="shared" si="33"/>
        <v>9999</v>
      </c>
      <c r="AG71">
        <f t="array" ref="AG71">INDEX($AF$1:$AF$326,MATCH(SMALL(COUNTIF($AF$1:$AF$326,"&lt;"&amp;$AF$1:$AF$326),ROW($AF71:$AG71)),COUNTIF($AF$1:$AF$326,"&lt;"&amp;$AF$1:$AF$326),0))</f>
        <v>71</v>
      </c>
      <c r="AH71" t="str">
        <f t="array" ref="AH71">INDEX($AE$1:$AE$326,SMALL(IF($AF$1:$AF$326=$AG71,ROW($AF$1:$AF$326)),COUNTIF($AG$1:$AG71,$AG71)),1)</f>
        <v>Horsham</v>
      </c>
      <c r="AI71">
        <f t="shared" si="34"/>
        <v>0.68003223856538386</v>
      </c>
      <c r="AM71" t="s">
        <v>658</v>
      </c>
      <c r="AN71" t="str">
        <f t="shared" si="35"/>
        <v>9999</v>
      </c>
      <c r="AO71" t="str">
        <f t="array" ref="AO71">INDEX($AN$1:$AN$71,MATCH(SMALL(COUNTIF($AN$1:$AN$71,"&lt;"&amp;$AN$1:$AN$71),ROW($AN71:$AO71)),COUNTIF($AN$1:$AN$71,"&lt;"&amp;$AN$1:$AN$71),0))</f>
        <v>9999</v>
      </c>
      <c r="AP71" t="str">
        <f t="array" ref="AP71">INDEX($AM$1:$AM$71,SMALL(IF($AN$1:$AN$71=$AO71,ROW($AN$1:$AN$71)),COUNTIF($AO$1:$AO71,$AO71)),1)</f>
        <v>Wolverhampton</v>
      </c>
      <c r="AQ71" t="str">
        <f t="shared" si="36"/>
        <v/>
      </c>
    </row>
    <row r="72" spans="1:43" x14ac:dyDescent="0.25">
      <c r="A72" t="s">
        <v>161</v>
      </c>
      <c r="B72" t="s">
        <v>162</v>
      </c>
      <c r="C72" t="s">
        <v>31</v>
      </c>
      <c r="D72" t="s">
        <v>18</v>
      </c>
      <c r="E72">
        <v>18008</v>
      </c>
      <c r="F72">
        <v>0.12603495216298877</v>
      </c>
      <c r="G72" t="str">
        <f>VLOOKUP($A72,'1213 rural'!$A$4:$C$329,2,FALSE)</f>
        <v/>
      </c>
      <c r="H72" t="str">
        <f>VLOOKUP($A72,'1213 rural'!$A$4:$C$329,3,FALSE)</f>
        <v/>
      </c>
      <c r="I72" t="str">
        <f t="shared" si="37"/>
        <v>9999</v>
      </c>
      <c r="J72" t="str">
        <f t="shared" si="38"/>
        <v/>
      </c>
      <c r="K72" t="str">
        <f t="shared" si="39"/>
        <v/>
      </c>
      <c r="L72" t="str">
        <f t="shared" si="40"/>
        <v>9999</v>
      </c>
      <c r="M72" t="str">
        <f t="shared" si="41"/>
        <v/>
      </c>
      <c r="N72" t="str">
        <f t="shared" si="42"/>
        <v/>
      </c>
      <c r="O72" t="str">
        <f t="shared" si="43"/>
        <v>9999</v>
      </c>
      <c r="P72" t="str">
        <f t="shared" si="44"/>
        <v/>
      </c>
      <c r="Q72" t="str">
        <f t="shared" si="45"/>
        <v/>
      </c>
      <c r="R72" t="str">
        <f t="shared" si="46"/>
        <v>9999</v>
      </c>
      <c r="S72" t="str">
        <f t="shared" si="47"/>
        <v/>
      </c>
      <c r="T72" t="str">
        <f t="shared" si="48"/>
        <v/>
      </c>
      <c r="U72" t="str">
        <f t="shared" si="49"/>
        <v>9999</v>
      </c>
      <c r="V72" t="str">
        <f t="shared" si="50"/>
        <v/>
      </c>
      <c r="W72" t="str">
        <f t="shared" si="51"/>
        <v/>
      </c>
      <c r="X72" t="str">
        <f t="shared" si="52"/>
        <v>9999</v>
      </c>
      <c r="Y72" t="str">
        <f t="shared" si="53"/>
        <v>Dacorum</v>
      </c>
      <c r="Z72" t="str">
        <f t="shared" si="54"/>
        <v/>
      </c>
      <c r="AA72" t="str">
        <f t="shared" si="55"/>
        <v>9999</v>
      </c>
      <c r="AE72" t="s">
        <v>163</v>
      </c>
      <c r="AF72" t="str">
        <f t="shared" si="33"/>
        <v>9999</v>
      </c>
      <c r="AG72">
        <f t="array" ref="AG72">INDEX($AF$1:$AF$326,MATCH(SMALL(COUNTIF($AF$1:$AF$326,"&lt;"&amp;$AF$1:$AF$326),ROW($AF72:$AG72)),COUNTIF($AF$1:$AF$326,"&lt;"&amp;$AF$1:$AF$326),0))</f>
        <v>72</v>
      </c>
      <c r="AH72" t="str">
        <f t="array" ref="AH72">INDEX($AE$1:$AE$326,SMALL(IF($AF$1:$AF$326=$AG72,ROW($AF$1:$AF$326)),COUNTIF($AG$1:$AG72,$AG72)),1)</f>
        <v>South Cambridgeshire</v>
      </c>
      <c r="AI72">
        <f t="shared" si="34"/>
        <v>0.68746694870438918</v>
      </c>
      <c r="AM72" t="s">
        <v>678</v>
      </c>
      <c r="AN72" t="e">
        <f t="shared" si="35"/>
        <v>#N/A</v>
      </c>
    </row>
    <row r="73" spans="1:43" x14ac:dyDescent="0.25">
      <c r="A73" t="s">
        <v>163</v>
      </c>
      <c r="B73" t="s">
        <v>164</v>
      </c>
      <c r="C73" t="s">
        <v>165</v>
      </c>
      <c r="D73" t="s">
        <v>23</v>
      </c>
      <c r="E73">
        <v>13470</v>
      </c>
      <c r="F73">
        <v>0.13357397142092164</v>
      </c>
      <c r="G73" t="str">
        <f>VLOOKUP($A73,'1213 rural'!$A$4:$C$329,2,FALSE)</f>
        <v/>
      </c>
      <c r="H73" t="str">
        <f>VLOOKUP($A73,'1213 rural'!$A$4:$C$329,3,FALSE)</f>
        <v/>
      </c>
      <c r="I73" t="str">
        <f t="shared" si="37"/>
        <v>9999</v>
      </c>
      <c r="J73" t="str">
        <f t="shared" si="38"/>
        <v/>
      </c>
      <c r="K73" t="str">
        <f t="shared" si="39"/>
        <v/>
      </c>
      <c r="L73" t="str">
        <f t="shared" si="40"/>
        <v>9999</v>
      </c>
      <c r="M73" t="str">
        <f t="shared" si="41"/>
        <v/>
      </c>
      <c r="N73" t="str">
        <f t="shared" si="42"/>
        <v/>
      </c>
      <c r="O73" t="str">
        <f t="shared" si="43"/>
        <v>9999</v>
      </c>
      <c r="P73" t="str">
        <f t="shared" si="44"/>
        <v>Darlington</v>
      </c>
      <c r="Q73" t="str">
        <f t="shared" si="45"/>
        <v/>
      </c>
      <c r="R73" t="str">
        <f t="shared" si="46"/>
        <v>9999</v>
      </c>
      <c r="S73" t="str">
        <f t="shared" si="47"/>
        <v/>
      </c>
      <c r="T73" t="str">
        <f t="shared" si="48"/>
        <v/>
      </c>
      <c r="U73" t="str">
        <f t="shared" si="49"/>
        <v>9999</v>
      </c>
      <c r="V73" t="str">
        <f t="shared" si="50"/>
        <v/>
      </c>
      <c r="W73" t="str">
        <f t="shared" si="51"/>
        <v/>
      </c>
      <c r="X73" t="str">
        <f t="shared" si="52"/>
        <v>9999</v>
      </c>
      <c r="Y73" t="str">
        <f t="shared" si="53"/>
        <v/>
      </c>
      <c r="Z73" t="str">
        <f t="shared" si="54"/>
        <v/>
      </c>
      <c r="AA73" t="str">
        <f t="shared" si="55"/>
        <v>9999</v>
      </c>
      <c r="AE73" t="s">
        <v>166</v>
      </c>
      <c r="AF73">
        <f t="shared" si="33"/>
        <v>153</v>
      </c>
      <c r="AG73">
        <f t="array" ref="AG73">INDEX($AF$1:$AF$326,MATCH(SMALL(COUNTIF($AF$1:$AF$326,"&lt;"&amp;$AF$1:$AF$326),ROW($AF73:$AG73)),COUNTIF($AF$1:$AF$326,"&lt;"&amp;$AF$1:$AF$326),0))</f>
        <v>73</v>
      </c>
      <c r="AH73" t="str">
        <f t="array" ref="AH73">INDEX($AE$1:$AE$326,SMALL(IF($AF$1:$AF$326=$AG73,ROW($AF$1:$AF$326)),COUNTIF($AG$1:$AG73,$AG73)),1)</f>
        <v>Warrington</v>
      </c>
      <c r="AI73">
        <f t="shared" si="34"/>
        <v>0.69078121075106758</v>
      </c>
      <c r="AM73" t="s">
        <v>678</v>
      </c>
      <c r="AN73" t="e">
        <f t="shared" si="35"/>
        <v>#N/A</v>
      </c>
    </row>
    <row r="74" spans="1:43" x14ac:dyDescent="0.25">
      <c r="A74" t="s">
        <v>166</v>
      </c>
      <c r="B74" t="s">
        <v>167</v>
      </c>
      <c r="C74" t="s">
        <v>9</v>
      </c>
      <c r="D74" t="s">
        <v>35</v>
      </c>
      <c r="E74">
        <v>10218</v>
      </c>
      <c r="F74">
        <v>0.10806408968325314</v>
      </c>
      <c r="G74">
        <f>VLOOKUP($A74,'1213 rural'!$A$4:$C$329,2,FALSE)</f>
        <v>1.4981273408239701</v>
      </c>
      <c r="H74">
        <f>VLOOKUP($A74,'1213 rural'!$A$4:$C$329,3,FALSE)</f>
        <v>10</v>
      </c>
      <c r="I74">
        <f t="shared" si="37"/>
        <v>153</v>
      </c>
      <c r="J74" t="str">
        <f t="shared" si="38"/>
        <v>Dartford</v>
      </c>
      <c r="K74">
        <f t="shared" si="39"/>
        <v>1.4981273408239701</v>
      </c>
      <c r="L74">
        <f t="shared" si="40"/>
        <v>5</v>
      </c>
      <c r="M74" t="str">
        <f t="shared" si="41"/>
        <v/>
      </c>
      <c r="N74" t="str">
        <f t="shared" si="42"/>
        <v/>
      </c>
      <c r="O74" t="str">
        <f t="shared" si="43"/>
        <v>9999</v>
      </c>
      <c r="P74" t="str">
        <f t="shared" si="44"/>
        <v/>
      </c>
      <c r="Q74" t="str">
        <f t="shared" si="45"/>
        <v/>
      </c>
      <c r="R74" t="str">
        <f t="shared" si="46"/>
        <v>9999</v>
      </c>
      <c r="S74" t="str">
        <f t="shared" si="47"/>
        <v/>
      </c>
      <c r="T74" t="str">
        <f t="shared" si="48"/>
        <v/>
      </c>
      <c r="U74" t="str">
        <f t="shared" si="49"/>
        <v>9999</v>
      </c>
      <c r="V74" t="str">
        <f t="shared" si="50"/>
        <v/>
      </c>
      <c r="W74" t="str">
        <f t="shared" si="51"/>
        <v/>
      </c>
      <c r="X74" t="str">
        <f t="shared" si="52"/>
        <v>9999</v>
      </c>
      <c r="Y74" t="str">
        <f t="shared" si="53"/>
        <v/>
      </c>
      <c r="Z74" t="str">
        <f t="shared" si="54"/>
        <v/>
      </c>
      <c r="AA74" t="str">
        <f t="shared" si="55"/>
        <v>9999</v>
      </c>
      <c r="AE74" t="s">
        <v>168</v>
      </c>
      <c r="AF74">
        <f t="shared" si="33"/>
        <v>55</v>
      </c>
      <c r="AG74">
        <f t="array" ref="AG74">INDEX($AF$1:$AF$326,MATCH(SMALL(COUNTIF($AF$1:$AF$326,"&lt;"&amp;$AF$1:$AF$326),ROW($AF74:$AG74)),COUNTIF($AF$1:$AF$326,"&lt;"&amp;$AF$1:$AF$326),0))</f>
        <v>74</v>
      </c>
      <c r="AH74" t="str">
        <f t="array" ref="AH74">INDEX($AE$1:$AE$326,SMALL(IF($AF$1:$AF$326=$AG74,ROW($AF$1:$AF$326)),COUNTIF($AG$1:$AG74,$AG74)),1)</f>
        <v>Canterbury</v>
      </c>
      <c r="AI74">
        <f t="shared" si="34"/>
        <v>0.69670227589410128</v>
      </c>
      <c r="AM74" t="s">
        <v>678</v>
      </c>
      <c r="AN74" t="e">
        <f t="shared" si="35"/>
        <v>#N/A</v>
      </c>
    </row>
    <row r="75" spans="1:43" x14ac:dyDescent="0.25">
      <c r="A75" t="s">
        <v>168</v>
      </c>
      <c r="B75" t="s">
        <v>169</v>
      </c>
      <c r="C75" t="s">
        <v>17</v>
      </c>
      <c r="D75" t="s">
        <v>14</v>
      </c>
      <c r="E75">
        <v>50769</v>
      </c>
      <c r="F75">
        <v>0.64297926772122238</v>
      </c>
      <c r="G75">
        <f>VLOOKUP($A75,'1213 rural'!$A$4:$C$329,2,FALSE)</f>
        <v>0.59436969795212624</v>
      </c>
      <c r="H75">
        <f>VLOOKUP($A75,'1213 rural'!$A$4:$C$329,3,FALSE)</f>
        <v>11</v>
      </c>
      <c r="I75">
        <f t="shared" si="37"/>
        <v>55</v>
      </c>
      <c r="J75" t="str">
        <f t="shared" si="38"/>
        <v/>
      </c>
      <c r="K75" t="str">
        <f t="shared" si="39"/>
        <v/>
      </c>
      <c r="L75" t="str">
        <f t="shared" si="40"/>
        <v>9999</v>
      </c>
      <c r="M75" t="str">
        <f t="shared" si="41"/>
        <v/>
      </c>
      <c r="N75" t="str">
        <f t="shared" si="42"/>
        <v/>
      </c>
      <c r="O75" t="str">
        <f t="shared" si="43"/>
        <v>9999</v>
      </c>
      <c r="P75" t="str">
        <f t="shared" si="44"/>
        <v/>
      </c>
      <c r="Q75" t="str">
        <f t="shared" si="45"/>
        <v/>
      </c>
      <c r="R75" t="str">
        <f t="shared" si="46"/>
        <v>9999</v>
      </c>
      <c r="S75" t="str">
        <f t="shared" si="47"/>
        <v/>
      </c>
      <c r="T75" t="str">
        <f t="shared" si="48"/>
        <v/>
      </c>
      <c r="U75" t="str">
        <f t="shared" si="49"/>
        <v>9999</v>
      </c>
      <c r="V75" t="str">
        <f t="shared" si="50"/>
        <v>Daventry</v>
      </c>
      <c r="W75">
        <f t="shared" si="51"/>
        <v>0.59436969795212624</v>
      </c>
      <c r="X75">
        <f t="shared" si="52"/>
        <v>25</v>
      </c>
      <c r="Y75" t="str">
        <f t="shared" si="53"/>
        <v/>
      </c>
      <c r="Z75" t="str">
        <f t="shared" si="54"/>
        <v/>
      </c>
      <c r="AA75" t="str">
        <f t="shared" si="55"/>
        <v>9999</v>
      </c>
      <c r="AE75" t="s">
        <v>170</v>
      </c>
      <c r="AF75" t="str">
        <f t="shared" si="33"/>
        <v>9999</v>
      </c>
      <c r="AG75">
        <f t="array" ref="AG75">INDEX($AF$1:$AF$326,MATCH(SMALL(COUNTIF($AF$1:$AF$326,"&lt;"&amp;$AF$1:$AF$326),ROW($AF75:$AG75)),COUNTIF($AF$1:$AF$326,"&lt;"&amp;$AF$1:$AF$326),0))</f>
        <v>75</v>
      </c>
      <c r="AH75" t="str">
        <f t="array" ref="AH75">INDEX($AE$1:$AE$326,SMALL(IF($AF$1:$AF$326=$AG75,ROW($AF$1:$AF$326)),COUNTIF($AG$1:$AG75,$AG75)),1)</f>
        <v>Shropshire</v>
      </c>
      <c r="AI75">
        <f t="shared" si="34"/>
        <v>0.70330171643635109</v>
      </c>
      <c r="AM75" t="s">
        <v>678</v>
      </c>
      <c r="AN75" t="e">
        <f t="shared" si="35"/>
        <v>#N/A</v>
      </c>
    </row>
    <row r="76" spans="1:43" x14ac:dyDescent="0.25">
      <c r="A76" t="s">
        <v>170</v>
      </c>
      <c r="B76" t="s">
        <v>171</v>
      </c>
      <c r="C76" t="s">
        <v>17</v>
      </c>
      <c r="D76" t="s">
        <v>23</v>
      </c>
      <c r="E76">
        <v>0</v>
      </c>
      <c r="F76">
        <v>0</v>
      </c>
      <c r="G76" t="str">
        <f>VLOOKUP($A76,'1213 rural'!$A$4:$C$329,2,FALSE)</f>
        <v/>
      </c>
      <c r="H76" t="str">
        <f>VLOOKUP($A76,'1213 rural'!$A$4:$C$329,3,FALSE)</f>
        <v/>
      </c>
      <c r="I76" t="str">
        <f t="shared" si="37"/>
        <v>9999</v>
      </c>
      <c r="J76" t="str">
        <f t="shared" si="38"/>
        <v/>
      </c>
      <c r="K76" t="str">
        <f t="shared" si="39"/>
        <v/>
      </c>
      <c r="L76" t="str">
        <f t="shared" si="40"/>
        <v>9999</v>
      </c>
      <c r="M76" t="str">
        <f t="shared" si="41"/>
        <v/>
      </c>
      <c r="N76" t="str">
        <f t="shared" si="42"/>
        <v/>
      </c>
      <c r="O76" t="str">
        <f t="shared" si="43"/>
        <v>9999</v>
      </c>
      <c r="P76" t="str">
        <f t="shared" si="44"/>
        <v>Derby</v>
      </c>
      <c r="Q76" t="str">
        <f t="shared" si="45"/>
        <v/>
      </c>
      <c r="R76" t="str">
        <f t="shared" si="46"/>
        <v>9999</v>
      </c>
      <c r="S76" t="str">
        <f t="shared" si="47"/>
        <v/>
      </c>
      <c r="T76" t="str">
        <f t="shared" si="48"/>
        <v/>
      </c>
      <c r="U76" t="str">
        <f t="shared" si="49"/>
        <v>9999</v>
      </c>
      <c r="V76" t="str">
        <f t="shared" si="50"/>
        <v/>
      </c>
      <c r="W76" t="str">
        <f t="shared" si="51"/>
        <v/>
      </c>
      <c r="X76" t="str">
        <f t="shared" si="52"/>
        <v>9999</v>
      </c>
      <c r="Y76" t="str">
        <f t="shared" si="53"/>
        <v/>
      </c>
      <c r="Z76" t="str">
        <f t="shared" si="54"/>
        <v/>
      </c>
      <c r="AA76" t="str">
        <f t="shared" si="55"/>
        <v>9999</v>
      </c>
      <c r="AE76" t="s">
        <v>172</v>
      </c>
      <c r="AF76">
        <f t="shared" si="33"/>
        <v>22</v>
      </c>
      <c r="AG76">
        <f t="array" ref="AG76">INDEX($AF$1:$AF$326,MATCH(SMALL(COUNTIF($AF$1:$AF$326,"&lt;"&amp;$AF$1:$AF$326),ROW($AF76:$AG76)),COUNTIF($AF$1:$AF$326,"&lt;"&amp;$AF$1:$AF$326),0))</f>
        <v>76</v>
      </c>
      <c r="AH76" t="str">
        <f t="array" ref="AH76">INDEX($AE$1:$AE$326,SMALL(IF($AF$1:$AF$326=$AG76,ROW($AF$1:$AF$326)),COUNTIF($AG$1:$AG76,$AG76)),1)</f>
        <v>Peterborough</v>
      </c>
      <c r="AI76">
        <f t="shared" si="34"/>
        <v>0.7050528789659225</v>
      </c>
      <c r="AM76" t="s">
        <v>678</v>
      </c>
      <c r="AN76" t="e">
        <f t="shared" si="35"/>
        <v>#N/A</v>
      </c>
    </row>
    <row r="77" spans="1:43" x14ac:dyDescent="0.25">
      <c r="A77" t="s">
        <v>172</v>
      </c>
      <c r="B77" t="s">
        <v>173</v>
      </c>
      <c r="C77" t="s">
        <v>17</v>
      </c>
      <c r="D77" t="s">
        <v>14</v>
      </c>
      <c r="E77">
        <v>59027</v>
      </c>
      <c r="F77">
        <v>0.83858273309750098</v>
      </c>
      <c r="G77">
        <f>VLOOKUP($A77,'1213 rural'!$A$4:$C$329,2,FALSE)</f>
        <v>0.48736597435705181</v>
      </c>
      <c r="H77">
        <f>VLOOKUP($A77,'1213 rural'!$A$4:$C$329,3,FALSE)</f>
        <v>13</v>
      </c>
      <c r="I77">
        <f t="shared" si="37"/>
        <v>22</v>
      </c>
      <c r="J77" t="str">
        <f t="shared" si="38"/>
        <v/>
      </c>
      <c r="K77" t="str">
        <f t="shared" si="39"/>
        <v/>
      </c>
      <c r="L77" t="str">
        <f t="shared" si="40"/>
        <v>9999</v>
      </c>
      <c r="M77" t="str">
        <f t="shared" si="41"/>
        <v/>
      </c>
      <c r="N77" t="str">
        <f t="shared" si="42"/>
        <v/>
      </c>
      <c r="O77" t="str">
        <f t="shared" si="43"/>
        <v>9999</v>
      </c>
      <c r="P77" t="str">
        <f t="shared" si="44"/>
        <v/>
      </c>
      <c r="Q77" t="str">
        <f t="shared" si="45"/>
        <v/>
      </c>
      <c r="R77" t="str">
        <f t="shared" si="46"/>
        <v>9999</v>
      </c>
      <c r="S77" t="str">
        <f t="shared" si="47"/>
        <v/>
      </c>
      <c r="T77" t="str">
        <f t="shared" si="48"/>
        <v/>
      </c>
      <c r="U77" t="str">
        <f t="shared" si="49"/>
        <v>9999</v>
      </c>
      <c r="V77" t="str">
        <f t="shared" si="50"/>
        <v>Derbyshire Dales</v>
      </c>
      <c r="W77">
        <f t="shared" si="51"/>
        <v>0.48736597435705181</v>
      </c>
      <c r="X77">
        <f t="shared" si="52"/>
        <v>7</v>
      </c>
      <c r="Y77" t="str">
        <f t="shared" si="53"/>
        <v/>
      </c>
      <c r="Z77" t="str">
        <f t="shared" si="54"/>
        <v/>
      </c>
      <c r="AA77" t="str">
        <f t="shared" si="55"/>
        <v>9999</v>
      </c>
      <c r="AE77" t="s">
        <v>174</v>
      </c>
      <c r="AF77">
        <f t="shared" si="33"/>
        <v>117</v>
      </c>
      <c r="AG77">
        <f t="array" ref="AG77">INDEX($AF$1:$AF$326,MATCH(SMALL(COUNTIF($AF$1:$AF$326,"&lt;"&amp;$AF$1:$AF$326),ROW($AF77:$AG77)),COUNTIF($AF$1:$AF$326,"&lt;"&amp;$AF$1:$AF$326),0))</f>
        <v>77</v>
      </c>
      <c r="AH77" t="str">
        <f t="array" ref="AH77">INDEX($AE$1:$AE$326,SMALL(IF($AF$1:$AF$326=$AG77,ROW($AF$1:$AF$326)),COUNTIF($AG$1:$AG77,$AG77)),1)</f>
        <v>Rugby</v>
      </c>
      <c r="AI77">
        <f t="shared" si="34"/>
        <v>0.70677621698029869</v>
      </c>
      <c r="AM77" t="s">
        <v>678</v>
      </c>
      <c r="AN77" t="e">
        <f t="shared" si="35"/>
        <v>#N/A</v>
      </c>
    </row>
    <row r="78" spans="1:43" x14ac:dyDescent="0.25">
      <c r="A78" t="s">
        <v>174</v>
      </c>
      <c r="B78" t="s">
        <v>175</v>
      </c>
      <c r="C78" t="s">
        <v>40</v>
      </c>
      <c r="D78" t="s">
        <v>23</v>
      </c>
      <c r="E78">
        <v>50873</v>
      </c>
      <c r="F78">
        <v>0.17506615782210858</v>
      </c>
      <c r="G78">
        <f>VLOOKUP($A78,'1213 rural'!$A$4:$C$329,2,FALSE)</f>
        <v>0.85731781996325784</v>
      </c>
      <c r="H78">
        <f>VLOOKUP($A78,'1213 rural'!$A$4:$C$329,3,FALSE)</f>
        <v>21</v>
      </c>
      <c r="I78">
        <f t="shared" si="37"/>
        <v>117</v>
      </c>
      <c r="J78" t="str">
        <f t="shared" si="38"/>
        <v/>
      </c>
      <c r="K78" t="str">
        <f t="shared" si="39"/>
        <v/>
      </c>
      <c r="L78" t="str">
        <f t="shared" si="40"/>
        <v>9999</v>
      </c>
      <c r="M78" t="str">
        <f t="shared" si="41"/>
        <v/>
      </c>
      <c r="N78" t="str">
        <f t="shared" si="42"/>
        <v/>
      </c>
      <c r="O78" t="str">
        <f t="shared" si="43"/>
        <v>9999</v>
      </c>
      <c r="P78" t="str">
        <f t="shared" si="44"/>
        <v>Doncaster</v>
      </c>
      <c r="Q78">
        <f t="shared" si="45"/>
        <v>0.85731781996325784</v>
      </c>
      <c r="R78">
        <f t="shared" si="46"/>
        <v>10</v>
      </c>
      <c r="S78" t="str">
        <f t="shared" si="47"/>
        <v/>
      </c>
      <c r="T78" t="str">
        <f t="shared" si="48"/>
        <v/>
      </c>
      <c r="U78" t="str">
        <f t="shared" si="49"/>
        <v>9999</v>
      </c>
      <c r="V78" t="str">
        <f t="shared" si="50"/>
        <v/>
      </c>
      <c r="W78" t="str">
        <f t="shared" si="51"/>
        <v/>
      </c>
      <c r="X78" t="str">
        <f t="shared" si="52"/>
        <v>9999</v>
      </c>
      <c r="Y78" t="str">
        <f t="shared" si="53"/>
        <v/>
      </c>
      <c r="Z78" t="str">
        <f t="shared" si="54"/>
        <v/>
      </c>
      <c r="AA78" t="str">
        <f t="shared" si="55"/>
        <v>9999</v>
      </c>
      <c r="AE78" t="s">
        <v>176</v>
      </c>
      <c r="AF78" t="str">
        <f t="shared" si="33"/>
        <v>9999</v>
      </c>
      <c r="AG78">
        <f t="array" ref="AG78">INDEX($AF$1:$AF$326,MATCH(SMALL(COUNTIF($AF$1:$AF$326,"&lt;"&amp;$AF$1:$AF$326),ROW($AF78:$AG78)),COUNTIF($AF$1:$AF$326,"&lt;"&amp;$AF$1:$AF$326),0))</f>
        <v>78</v>
      </c>
      <c r="AH78" t="str">
        <f t="array" ref="AH78">INDEX($AE$1:$AE$326,SMALL(IF($AF$1:$AF$326=$AG78,ROW($AF$1:$AF$326)),COUNTIF($AG$1:$AG78,$AG78)),1)</f>
        <v>Hart</v>
      </c>
      <c r="AI78">
        <f t="shared" si="34"/>
        <v>0.70744099298990293</v>
      </c>
      <c r="AM78" t="s">
        <v>678</v>
      </c>
      <c r="AN78" t="e">
        <f t="shared" si="35"/>
        <v>#N/A</v>
      </c>
    </row>
    <row r="79" spans="1:43" x14ac:dyDescent="0.25">
      <c r="A79" t="s">
        <v>176</v>
      </c>
      <c r="B79" t="s">
        <v>177</v>
      </c>
      <c r="C79" t="s">
        <v>9</v>
      </c>
      <c r="D79" t="s">
        <v>28</v>
      </c>
      <c r="E79">
        <v>33899</v>
      </c>
      <c r="F79">
        <v>0.31701751596824118</v>
      </c>
      <c r="G79" t="str">
        <f>VLOOKUP($A79,'1213 rural'!$A$4:$C$329,2,FALSE)</f>
        <v/>
      </c>
      <c r="H79" t="str">
        <f>VLOOKUP($A79,'1213 rural'!$A$4:$C$329,3,FALSE)</f>
        <v/>
      </c>
      <c r="I79" t="str">
        <f t="shared" si="37"/>
        <v>9999</v>
      </c>
      <c r="J79" t="str">
        <f t="shared" si="38"/>
        <v/>
      </c>
      <c r="K79" t="str">
        <f t="shared" si="39"/>
        <v/>
      </c>
      <c r="L79" t="str">
        <f t="shared" si="40"/>
        <v>9999</v>
      </c>
      <c r="M79" t="str">
        <f t="shared" si="41"/>
        <v/>
      </c>
      <c r="N79" t="str">
        <f t="shared" si="42"/>
        <v/>
      </c>
      <c r="O79" t="str">
        <f t="shared" si="43"/>
        <v>9999</v>
      </c>
      <c r="P79" t="str">
        <f t="shared" si="44"/>
        <v/>
      </c>
      <c r="Q79" t="str">
        <f t="shared" si="45"/>
        <v/>
      </c>
      <c r="R79" t="str">
        <f t="shared" si="46"/>
        <v>9999</v>
      </c>
      <c r="S79" t="str">
        <f t="shared" si="47"/>
        <v>Dover</v>
      </c>
      <c r="T79" t="str">
        <f t="shared" si="48"/>
        <v/>
      </c>
      <c r="U79" t="str">
        <f t="shared" si="49"/>
        <v>9999</v>
      </c>
      <c r="V79" t="str">
        <f t="shared" si="50"/>
        <v/>
      </c>
      <c r="W79" t="str">
        <f t="shared" si="51"/>
        <v/>
      </c>
      <c r="X79" t="str">
        <f t="shared" si="52"/>
        <v>9999</v>
      </c>
      <c r="Y79" t="str">
        <f t="shared" si="53"/>
        <v/>
      </c>
      <c r="Z79" t="str">
        <f t="shared" si="54"/>
        <v/>
      </c>
      <c r="AA79" t="str">
        <f t="shared" si="55"/>
        <v>9999</v>
      </c>
      <c r="AE79" t="s">
        <v>178</v>
      </c>
      <c r="AF79" t="str">
        <f t="shared" si="33"/>
        <v>9999</v>
      </c>
      <c r="AG79">
        <f t="array" ref="AG79">INDEX($AF$1:$AF$326,MATCH(SMALL(COUNTIF($AF$1:$AF$326,"&lt;"&amp;$AF$1:$AF$326),ROW($AF79:$AG79)),COUNTIF($AF$1:$AF$326,"&lt;"&amp;$AF$1:$AF$326),0))</f>
        <v>79</v>
      </c>
      <c r="AH79" t="str">
        <f t="array" ref="AH79">INDEX($AE$1:$AE$326,SMALL(IF($AF$1:$AF$326=$AG79,ROW($AF$1:$AF$326)),COUNTIF($AG$1:$AG79,$AG79)),1)</f>
        <v>Wokingham</v>
      </c>
      <c r="AI79">
        <f t="shared" si="34"/>
        <v>0.71047957371225579</v>
      </c>
      <c r="AN79" t="e">
        <f t="shared" si="35"/>
        <v>#N/A</v>
      </c>
    </row>
    <row r="80" spans="1:43" x14ac:dyDescent="0.25">
      <c r="A80" t="s">
        <v>178</v>
      </c>
      <c r="B80" t="s">
        <v>179</v>
      </c>
      <c r="C80" t="s">
        <v>58</v>
      </c>
      <c r="D80" t="s">
        <v>35</v>
      </c>
      <c r="E80">
        <v>0</v>
      </c>
      <c r="F80">
        <v>0</v>
      </c>
      <c r="G80" t="str">
        <f>VLOOKUP($A80,'1213 rural'!$A$4:$C$329,2,FALSE)</f>
        <v/>
      </c>
      <c r="H80" t="str">
        <f>VLOOKUP($A80,'1213 rural'!$A$4:$C$329,3,FALSE)</f>
        <v/>
      </c>
      <c r="I80" t="str">
        <f t="shared" si="37"/>
        <v>9999</v>
      </c>
      <c r="J80" t="str">
        <f t="shared" si="38"/>
        <v>Dudley</v>
      </c>
      <c r="K80" t="str">
        <f t="shared" si="39"/>
        <v/>
      </c>
      <c r="L80" t="str">
        <f t="shared" si="40"/>
        <v>9999</v>
      </c>
      <c r="M80" t="str">
        <f t="shared" si="41"/>
        <v/>
      </c>
      <c r="N80" t="str">
        <f t="shared" si="42"/>
        <v/>
      </c>
      <c r="O80" t="str">
        <f t="shared" si="43"/>
        <v>9999</v>
      </c>
      <c r="P80" t="str">
        <f t="shared" si="44"/>
        <v/>
      </c>
      <c r="Q80" t="str">
        <f t="shared" si="45"/>
        <v/>
      </c>
      <c r="R80" t="str">
        <f t="shared" si="46"/>
        <v>9999</v>
      </c>
      <c r="S80" t="str">
        <f t="shared" si="47"/>
        <v/>
      </c>
      <c r="T80" t="str">
        <f t="shared" si="48"/>
        <v/>
      </c>
      <c r="U80" t="str">
        <f t="shared" si="49"/>
        <v>9999</v>
      </c>
      <c r="V80" t="str">
        <f t="shared" si="50"/>
        <v/>
      </c>
      <c r="W80" t="str">
        <f t="shared" si="51"/>
        <v/>
      </c>
      <c r="X80" t="str">
        <f t="shared" si="52"/>
        <v>9999</v>
      </c>
      <c r="Y80" t="str">
        <f t="shared" si="53"/>
        <v/>
      </c>
      <c r="Z80" t="str">
        <f t="shared" si="54"/>
        <v/>
      </c>
      <c r="AA80" t="str">
        <f t="shared" si="55"/>
        <v>9999</v>
      </c>
      <c r="AE80" t="s">
        <v>180</v>
      </c>
      <c r="AF80">
        <f t="shared" si="33"/>
        <v>103</v>
      </c>
      <c r="AG80">
        <f t="array" ref="AG80">INDEX($AF$1:$AF$326,MATCH(SMALL(COUNTIF($AF$1:$AF$326,"&lt;"&amp;$AF$1:$AF$326),ROW($AF80:$AG80)),COUNTIF($AF$1:$AF$326,"&lt;"&amp;$AF$1:$AF$326),0))</f>
        <v>80</v>
      </c>
      <c r="AH80" t="str">
        <f t="array" ref="AH80">INDEX($AE$1:$AE$326,SMALL(IF($AF$1:$AF$326=$AG80,ROW($AF$1:$AF$326)),COUNTIF($AG$1:$AG80,$AG80)),1)</f>
        <v>South Northamptonshire</v>
      </c>
      <c r="AI80">
        <f t="shared" si="34"/>
        <v>0.71416425777928927</v>
      </c>
      <c r="AN80" t="e">
        <f t="shared" si="35"/>
        <v>#N/A</v>
      </c>
    </row>
    <row r="81" spans="1:40" x14ac:dyDescent="0.25">
      <c r="A81" t="s">
        <v>180</v>
      </c>
      <c r="B81" t="s">
        <v>181</v>
      </c>
      <c r="C81" t="s">
        <v>165</v>
      </c>
      <c r="D81" t="s">
        <v>28</v>
      </c>
      <c r="E81">
        <v>222226</v>
      </c>
      <c r="F81">
        <v>0.435</v>
      </c>
      <c r="G81">
        <f>VLOOKUP($A81,'1213 rural'!$A$4:$C$329,2,FALSE)</f>
        <v>0.80492301300859448</v>
      </c>
      <c r="H81">
        <f>VLOOKUP($A81,'1213 rural'!$A$4:$C$329,3,FALSE)</f>
        <v>31</v>
      </c>
      <c r="I81">
        <f t="shared" si="37"/>
        <v>103</v>
      </c>
      <c r="J81" t="str">
        <f t="shared" si="38"/>
        <v/>
      </c>
      <c r="K81" t="str">
        <f t="shared" si="39"/>
        <v/>
      </c>
      <c r="L81" t="str">
        <f t="shared" si="40"/>
        <v>9999</v>
      </c>
      <c r="M81" t="str">
        <f t="shared" si="41"/>
        <v/>
      </c>
      <c r="N81" t="str">
        <f t="shared" si="42"/>
        <v/>
      </c>
      <c r="O81" t="str">
        <f t="shared" si="43"/>
        <v>9999</v>
      </c>
      <c r="P81" t="str">
        <f t="shared" si="44"/>
        <v/>
      </c>
      <c r="Q81" t="str">
        <f t="shared" si="45"/>
        <v/>
      </c>
      <c r="R81" t="str">
        <f t="shared" si="46"/>
        <v>9999</v>
      </c>
      <c r="S81" t="str">
        <f t="shared" si="47"/>
        <v>Durham</v>
      </c>
      <c r="T81">
        <f t="shared" si="48"/>
        <v>0.80492301300859448</v>
      </c>
      <c r="U81">
        <f t="shared" si="49"/>
        <v>25</v>
      </c>
      <c r="V81" t="str">
        <f t="shared" si="50"/>
        <v/>
      </c>
      <c r="W81" t="str">
        <f t="shared" si="51"/>
        <v/>
      </c>
      <c r="X81" t="str">
        <f t="shared" si="52"/>
        <v>9999</v>
      </c>
      <c r="Y81" t="str">
        <f t="shared" si="53"/>
        <v/>
      </c>
      <c r="Z81" t="str">
        <f t="shared" si="54"/>
        <v/>
      </c>
      <c r="AA81" t="str">
        <f t="shared" si="55"/>
        <v>9999</v>
      </c>
      <c r="AE81" t="s">
        <v>182</v>
      </c>
      <c r="AF81" t="str">
        <f t="shared" si="33"/>
        <v>9999</v>
      </c>
      <c r="AG81">
        <f t="array" ref="AG81">INDEX($AF$1:$AF$326,MATCH(SMALL(COUNTIF($AF$1:$AF$326,"&lt;"&amp;$AF$1:$AF$326),ROW($AF81:$AG81)),COUNTIF($AF$1:$AF$326,"&lt;"&amp;$AF$1:$AF$326),0))</f>
        <v>81</v>
      </c>
      <c r="AH81" t="str">
        <f t="array" ref="AH81">INDEX($AE$1:$AE$326,SMALL(IF($AF$1:$AF$326=$AG81,ROW($AF$1:$AF$326)),COUNTIF($AG$1:$AG81,$AG81)),1)</f>
        <v>South Kesteven</v>
      </c>
      <c r="AI81">
        <f t="shared" si="34"/>
        <v>0.71854566357692029</v>
      </c>
      <c r="AN81" t="e">
        <f t="shared" si="35"/>
        <v>#N/A</v>
      </c>
    </row>
    <row r="82" spans="1:40" x14ac:dyDescent="0.25">
      <c r="A82" t="s">
        <v>182</v>
      </c>
      <c r="B82" t="s">
        <v>183</v>
      </c>
      <c r="C82" t="s">
        <v>34</v>
      </c>
      <c r="D82" t="s">
        <v>35</v>
      </c>
      <c r="E82">
        <v>0</v>
      </c>
      <c r="F82">
        <v>0</v>
      </c>
      <c r="G82" t="str">
        <f>VLOOKUP($A82,'1213 rural'!$A$4:$C$329,2,FALSE)</f>
        <v/>
      </c>
      <c r="H82" t="str">
        <f>VLOOKUP($A82,'1213 rural'!$A$4:$C$329,3,FALSE)</f>
        <v/>
      </c>
      <c r="I82" t="str">
        <f t="shared" si="37"/>
        <v>9999</v>
      </c>
      <c r="J82" t="str">
        <f t="shared" si="38"/>
        <v>Ealing</v>
      </c>
      <c r="K82" t="str">
        <f t="shared" si="39"/>
        <v/>
      </c>
      <c r="L82" t="str">
        <f t="shared" si="40"/>
        <v>9999</v>
      </c>
      <c r="M82" t="str">
        <f t="shared" si="41"/>
        <v/>
      </c>
      <c r="N82" t="str">
        <f t="shared" si="42"/>
        <v/>
      </c>
      <c r="O82" t="str">
        <f t="shared" si="43"/>
        <v>9999</v>
      </c>
      <c r="P82" t="str">
        <f t="shared" si="44"/>
        <v/>
      </c>
      <c r="Q82" t="str">
        <f t="shared" si="45"/>
        <v/>
      </c>
      <c r="R82" t="str">
        <f t="shared" si="46"/>
        <v>9999</v>
      </c>
      <c r="S82" t="str">
        <f t="shared" si="47"/>
        <v/>
      </c>
      <c r="T82" t="str">
        <f t="shared" si="48"/>
        <v/>
      </c>
      <c r="U82" t="str">
        <f t="shared" si="49"/>
        <v>9999</v>
      </c>
      <c r="V82" t="str">
        <f t="shared" si="50"/>
        <v/>
      </c>
      <c r="W82" t="str">
        <f t="shared" si="51"/>
        <v/>
      </c>
      <c r="X82" t="str">
        <f t="shared" si="52"/>
        <v>9999</v>
      </c>
      <c r="Y82" t="str">
        <f t="shared" si="53"/>
        <v/>
      </c>
      <c r="Z82" t="str">
        <f t="shared" si="54"/>
        <v/>
      </c>
      <c r="AA82" t="str">
        <f t="shared" si="55"/>
        <v>9999</v>
      </c>
      <c r="AE82" t="s">
        <v>184</v>
      </c>
      <c r="AF82">
        <f t="shared" si="33"/>
        <v>3</v>
      </c>
      <c r="AG82">
        <f t="array" ref="AG82">INDEX($AF$1:$AF$326,MATCH(SMALL(COUNTIF($AF$1:$AF$326,"&lt;"&amp;$AF$1:$AF$326),ROW($AF82:$AG82)),COUNTIF($AF$1:$AF$326,"&lt;"&amp;$AF$1:$AF$326),0))</f>
        <v>82</v>
      </c>
      <c r="AH82" t="str">
        <f t="array" ref="AH82">INDEX($AE$1:$AE$326,SMALL(IF($AF$1:$AF$326=$AG82,ROW($AF$1:$AF$326)),COUNTIF($AG$1:$AG82,$AG82)),1)</f>
        <v>Tendring</v>
      </c>
      <c r="AI82">
        <f t="shared" si="34"/>
        <v>0.71994240460763137</v>
      </c>
      <c r="AN82" t="e">
        <f t="shared" si="35"/>
        <v>#N/A</v>
      </c>
    </row>
    <row r="83" spans="1:40" x14ac:dyDescent="0.25">
      <c r="A83" t="s">
        <v>184</v>
      </c>
      <c r="B83" t="s">
        <v>185</v>
      </c>
      <c r="C83" t="s">
        <v>31</v>
      </c>
      <c r="D83" t="s">
        <v>14</v>
      </c>
      <c r="E83">
        <v>61894</v>
      </c>
      <c r="F83">
        <v>0.72875628451331076</v>
      </c>
      <c r="G83">
        <f>VLOOKUP($A83,'1213 rural'!$A$4:$C$329,2,FALSE)</f>
        <v>0.40020010005002504</v>
      </c>
      <c r="H83">
        <f>VLOOKUP($A83,'1213 rural'!$A$4:$C$329,3,FALSE)</f>
        <v>8</v>
      </c>
      <c r="I83">
        <f t="shared" si="37"/>
        <v>3</v>
      </c>
      <c r="J83" t="str">
        <f t="shared" si="38"/>
        <v/>
      </c>
      <c r="K83" t="str">
        <f t="shared" si="39"/>
        <v/>
      </c>
      <c r="L83" t="str">
        <f t="shared" si="40"/>
        <v>9999</v>
      </c>
      <c r="M83" t="str">
        <f t="shared" si="41"/>
        <v/>
      </c>
      <c r="N83" t="str">
        <f t="shared" si="42"/>
        <v/>
      </c>
      <c r="O83" t="str">
        <f t="shared" si="43"/>
        <v>9999</v>
      </c>
      <c r="P83" t="str">
        <f t="shared" si="44"/>
        <v/>
      </c>
      <c r="Q83" t="str">
        <f t="shared" si="45"/>
        <v/>
      </c>
      <c r="R83" t="str">
        <f t="shared" si="46"/>
        <v>9999</v>
      </c>
      <c r="S83" t="str">
        <f t="shared" si="47"/>
        <v/>
      </c>
      <c r="T83" t="str">
        <f t="shared" si="48"/>
        <v/>
      </c>
      <c r="U83" t="str">
        <f t="shared" si="49"/>
        <v>9999</v>
      </c>
      <c r="V83" t="str">
        <f t="shared" si="50"/>
        <v>East Cambridgeshire</v>
      </c>
      <c r="W83">
        <f t="shared" si="51"/>
        <v>0.40020010005002504</v>
      </c>
      <c r="X83">
        <f t="shared" si="52"/>
        <v>1</v>
      </c>
      <c r="Y83" t="str">
        <f t="shared" si="53"/>
        <v/>
      </c>
      <c r="Z83" t="str">
        <f t="shared" si="54"/>
        <v/>
      </c>
      <c r="AA83" t="str">
        <f t="shared" si="55"/>
        <v>9999</v>
      </c>
      <c r="AE83" t="s">
        <v>186</v>
      </c>
      <c r="AF83">
        <f t="shared" si="33"/>
        <v>31</v>
      </c>
      <c r="AG83">
        <f t="array" ref="AG83">INDEX($AF$1:$AF$326,MATCH(SMALL(COUNTIF($AF$1:$AF$326,"&lt;"&amp;$AF$1:$AF$326),ROW($AF83:$AG83)),COUNTIF($AF$1:$AF$326,"&lt;"&amp;$AF$1:$AF$326),0))</f>
        <v>83</v>
      </c>
      <c r="AH83" t="str">
        <f t="array" ref="AH83">INDEX($AE$1:$AE$326,SMALL(IF($AF$1:$AF$326=$AG83,ROW($AF$1:$AF$326)),COUNTIF($AG$1:$AG83,$AG83)),1)</f>
        <v>South Holland</v>
      </c>
      <c r="AI83">
        <f t="shared" si="34"/>
        <v>0.7231965286566624</v>
      </c>
      <c r="AN83" t="e">
        <f t="shared" si="35"/>
        <v>#N/A</v>
      </c>
    </row>
    <row r="84" spans="1:40" x14ac:dyDescent="0.25">
      <c r="A84" t="s">
        <v>186</v>
      </c>
      <c r="B84" t="s">
        <v>187</v>
      </c>
      <c r="C84" t="s">
        <v>51</v>
      </c>
      <c r="D84" t="s">
        <v>28</v>
      </c>
      <c r="E84">
        <v>75338</v>
      </c>
      <c r="F84">
        <v>0.56706082479658582</v>
      </c>
      <c r="G84">
        <f>VLOOKUP($A84,'1213 rural'!$A$4:$C$329,2,FALSE)</f>
        <v>0.510986203372509</v>
      </c>
      <c r="H84">
        <f>VLOOKUP($A84,'1213 rural'!$A$4:$C$329,3,FALSE)</f>
        <v>13</v>
      </c>
      <c r="I84">
        <f t="shared" si="37"/>
        <v>31</v>
      </c>
      <c r="J84" t="str">
        <f t="shared" si="38"/>
        <v/>
      </c>
      <c r="K84" t="str">
        <f t="shared" si="39"/>
        <v/>
      </c>
      <c r="L84" t="str">
        <f t="shared" si="40"/>
        <v>9999</v>
      </c>
      <c r="M84" t="str">
        <f t="shared" si="41"/>
        <v/>
      </c>
      <c r="N84" t="str">
        <f t="shared" si="42"/>
        <v/>
      </c>
      <c r="O84" t="str">
        <f t="shared" si="43"/>
        <v>9999</v>
      </c>
      <c r="P84" t="str">
        <f t="shared" si="44"/>
        <v/>
      </c>
      <c r="Q84" t="str">
        <f t="shared" si="45"/>
        <v/>
      </c>
      <c r="R84" t="str">
        <f t="shared" si="46"/>
        <v>9999</v>
      </c>
      <c r="S84" t="str">
        <f t="shared" si="47"/>
        <v>East Devon</v>
      </c>
      <c r="T84">
        <f t="shared" si="48"/>
        <v>0.510986203372509</v>
      </c>
      <c r="U84">
        <f t="shared" si="49"/>
        <v>7</v>
      </c>
      <c r="V84" t="str">
        <f t="shared" si="50"/>
        <v/>
      </c>
      <c r="W84" t="str">
        <f t="shared" si="51"/>
        <v/>
      </c>
      <c r="X84" t="str">
        <f t="shared" si="52"/>
        <v>9999</v>
      </c>
      <c r="Y84" t="str">
        <f t="shared" si="53"/>
        <v/>
      </c>
      <c r="Z84" t="str">
        <f t="shared" si="54"/>
        <v/>
      </c>
      <c r="AA84" t="str">
        <f t="shared" si="55"/>
        <v>9999</v>
      </c>
      <c r="AE84" t="s">
        <v>188</v>
      </c>
      <c r="AF84">
        <f t="shared" si="33"/>
        <v>152</v>
      </c>
      <c r="AG84">
        <f t="array" ref="AG84">INDEX($AF$1:$AF$326,MATCH(SMALL(COUNTIF($AF$1:$AF$326,"&lt;"&amp;$AF$1:$AF$326),ROW($AF84:$AG84)),COUNTIF($AF$1:$AF$326,"&lt;"&amp;$AF$1:$AF$326),0))</f>
        <v>84</v>
      </c>
      <c r="AH84" t="str">
        <f t="array" ref="AH84">INDEX($AE$1:$AE$326,SMALL(IF($AF$1:$AF$326=$AG84,ROW($AF$1:$AF$326)),COUNTIF($AG$1:$AG84,$AG84)),1)</f>
        <v>Mid Suffolk</v>
      </c>
      <c r="AI84">
        <f t="shared" si="34"/>
        <v>0.72327498915087518</v>
      </c>
      <c r="AN84" t="e">
        <f t="shared" si="35"/>
        <v>#N/A</v>
      </c>
    </row>
    <row r="85" spans="1:40" x14ac:dyDescent="0.25">
      <c r="A85" t="s">
        <v>188</v>
      </c>
      <c r="B85" t="s">
        <v>189</v>
      </c>
      <c r="C85" t="s">
        <v>51</v>
      </c>
      <c r="D85" t="s">
        <v>28</v>
      </c>
      <c r="E85">
        <v>19728</v>
      </c>
      <c r="F85">
        <v>0.2246208498428747</v>
      </c>
      <c r="G85">
        <f>VLOOKUP($A85,'1213 rural'!$A$4:$C$329,2,FALSE)</f>
        <v>1.3003901170351106</v>
      </c>
      <c r="H85">
        <f>VLOOKUP($A85,'1213 rural'!$A$4:$C$329,3,FALSE)</f>
        <v>9</v>
      </c>
      <c r="I85">
        <f t="shared" si="37"/>
        <v>152</v>
      </c>
      <c r="J85" t="str">
        <f t="shared" si="38"/>
        <v/>
      </c>
      <c r="K85" t="str">
        <f t="shared" si="39"/>
        <v/>
      </c>
      <c r="L85" t="str">
        <f t="shared" si="40"/>
        <v>9999</v>
      </c>
      <c r="M85" t="str">
        <f t="shared" si="41"/>
        <v/>
      </c>
      <c r="N85" t="str">
        <f t="shared" si="42"/>
        <v/>
      </c>
      <c r="O85" t="str">
        <f t="shared" si="43"/>
        <v>9999</v>
      </c>
      <c r="P85" t="str">
        <f t="shared" si="44"/>
        <v/>
      </c>
      <c r="Q85" t="str">
        <f t="shared" si="45"/>
        <v/>
      </c>
      <c r="R85" t="str">
        <f t="shared" si="46"/>
        <v>9999</v>
      </c>
      <c r="S85" t="str">
        <f t="shared" si="47"/>
        <v>East Dorset</v>
      </c>
      <c r="T85">
        <f t="shared" si="48"/>
        <v>1.3003901170351106</v>
      </c>
      <c r="U85">
        <f t="shared" si="49"/>
        <v>42</v>
      </c>
      <c r="V85" t="str">
        <f t="shared" si="50"/>
        <v/>
      </c>
      <c r="W85" t="str">
        <f t="shared" si="51"/>
        <v/>
      </c>
      <c r="X85" t="str">
        <f t="shared" si="52"/>
        <v>9999</v>
      </c>
      <c r="Y85" t="str">
        <f t="shared" si="53"/>
        <v/>
      </c>
      <c r="Z85" t="str">
        <f t="shared" si="54"/>
        <v/>
      </c>
      <c r="AA85" t="str">
        <f t="shared" si="55"/>
        <v>9999</v>
      </c>
      <c r="AE85" t="s">
        <v>190</v>
      </c>
      <c r="AF85">
        <f t="shared" si="33"/>
        <v>56</v>
      </c>
      <c r="AG85">
        <f t="array" ref="AG85">INDEX($AF$1:$AF$326,MATCH(SMALL(COUNTIF($AF$1:$AF$326,"&lt;"&amp;$AF$1:$AF$326),ROW($AF85:$AG85)),COUNTIF($AF$1:$AF$326,"&lt;"&amp;$AF$1:$AF$326),0))</f>
        <v>85</v>
      </c>
      <c r="AH85" t="str">
        <f t="array" ref="AH85">INDEX($AE$1:$AE$326,SMALL(IF($AF$1:$AF$326=$AG85,ROW($AF$1:$AF$326)),COUNTIF($AG$1:$AG85,$AG85)),1)</f>
        <v>Shepway</v>
      </c>
      <c r="AI85">
        <f t="shared" si="34"/>
        <v>0.72757509614385196</v>
      </c>
      <c r="AN85" t="e">
        <f t="shared" si="35"/>
        <v>#N/A</v>
      </c>
    </row>
    <row r="86" spans="1:40" x14ac:dyDescent="0.25">
      <c r="A86" t="s">
        <v>190</v>
      </c>
      <c r="B86" t="s">
        <v>191</v>
      </c>
      <c r="C86" t="s">
        <v>9</v>
      </c>
      <c r="D86" t="s">
        <v>28</v>
      </c>
      <c r="E86">
        <v>45378</v>
      </c>
      <c r="F86">
        <v>0.4030805308319565</v>
      </c>
      <c r="G86">
        <f>VLOOKUP($A86,'1213 rural'!$A$4:$C$329,2,FALSE)</f>
        <v>0.6021109300842955</v>
      </c>
      <c r="H86">
        <f>VLOOKUP($A86,'1213 rural'!$A$4:$C$329,3,FALSE)</f>
        <v>17</v>
      </c>
      <c r="I86">
        <f t="shared" si="37"/>
        <v>56</v>
      </c>
      <c r="J86" t="str">
        <f t="shared" si="38"/>
        <v/>
      </c>
      <c r="K86" t="str">
        <f t="shared" si="39"/>
        <v/>
      </c>
      <c r="L86" t="str">
        <f t="shared" si="40"/>
        <v>9999</v>
      </c>
      <c r="M86" t="str">
        <f t="shared" si="41"/>
        <v/>
      </c>
      <c r="N86" t="str">
        <f t="shared" si="42"/>
        <v/>
      </c>
      <c r="O86" t="str">
        <f t="shared" si="43"/>
        <v>9999</v>
      </c>
      <c r="P86" t="str">
        <f t="shared" si="44"/>
        <v/>
      </c>
      <c r="Q86" t="str">
        <f t="shared" si="45"/>
        <v/>
      </c>
      <c r="R86" t="str">
        <f t="shared" si="46"/>
        <v>9999</v>
      </c>
      <c r="S86" t="str">
        <f t="shared" si="47"/>
        <v>East Hampshire</v>
      </c>
      <c r="T86">
        <f t="shared" si="48"/>
        <v>0.6021109300842955</v>
      </c>
      <c r="U86">
        <f t="shared" si="49"/>
        <v>13</v>
      </c>
      <c r="V86" t="str">
        <f t="shared" si="50"/>
        <v/>
      </c>
      <c r="W86" t="str">
        <f t="shared" si="51"/>
        <v/>
      </c>
      <c r="X86" t="str">
        <f t="shared" si="52"/>
        <v>9999</v>
      </c>
      <c r="Y86" t="str">
        <f t="shared" si="53"/>
        <v/>
      </c>
      <c r="Z86" t="str">
        <f t="shared" si="54"/>
        <v/>
      </c>
      <c r="AA86" t="str">
        <f t="shared" si="55"/>
        <v>9999</v>
      </c>
      <c r="AE86" t="s">
        <v>192</v>
      </c>
      <c r="AF86">
        <f t="shared" si="33"/>
        <v>14</v>
      </c>
      <c r="AG86">
        <f t="array" ref="AG86">INDEX($AF$1:$AF$326,MATCH(SMALL(COUNTIF($AF$1:$AF$326,"&lt;"&amp;$AF$1:$AF$326),ROW($AF86:$AG86)),COUNTIF($AF$1:$AF$326,"&lt;"&amp;$AF$1:$AF$326),0))</f>
        <v>86</v>
      </c>
      <c r="AH86" t="str">
        <f t="array" ref="AH86">INDEX($AE$1:$AE$326,SMALL(IF($AF$1:$AF$326=$AG86,ROW($AF$1:$AF$326)),COUNTIF($AG$1:$AG86,$AG86)),1)</f>
        <v>South Norfolk</v>
      </c>
      <c r="AI86">
        <f t="shared" si="34"/>
        <v>0.73120795554255635</v>
      </c>
      <c r="AN86" t="e">
        <f t="shared" si="35"/>
        <v>#N/A</v>
      </c>
    </row>
    <row r="87" spans="1:40" x14ac:dyDescent="0.25">
      <c r="A87" t="s">
        <v>192</v>
      </c>
      <c r="B87" t="s">
        <v>193</v>
      </c>
      <c r="C87" t="s">
        <v>31</v>
      </c>
      <c r="D87" t="s">
        <v>18</v>
      </c>
      <c r="E87">
        <v>44041</v>
      </c>
      <c r="F87">
        <v>0.31804067130766345</v>
      </c>
      <c r="G87">
        <f>VLOOKUP($A87,'1213 rural'!$A$4:$C$329,2,FALSE)</f>
        <v>0.445986124876115</v>
      </c>
      <c r="H87">
        <f>VLOOKUP($A87,'1213 rural'!$A$4:$C$329,3,FALSE)</f>
        <v>9</v>
      </c>
      <c r="I87">
        <f t="shared" si="37"/>
        <v>14</v>
      </c>
      <c r="J87" t="str">
        <f t="shared" si="38"/>
        <v/>
      </c>
      <c r="K87" t="str">
        <f t="shared" si="39"/>
        <v/>
      </c>
      <c r="L87" t="str">
        <f t="shared" si="40"/>
        <v>9999</v>
      </c>
      <c r="M87" t="str">
        <f t="shared" si="41"/>
        <v/>
      </c>
      <c r="N87" t="str">
        <f t="shared" si="42"/>
        <v/>
      </c>
      <c r="O87" t="str">
        <f t="shared" si="43"/>
        <v>9999</v>
      </c>
      <c r="P87" t="str">
        <f t="shared" si="44"/>
        <v/>
      </c>
      <c r="Q87" t="str">
        <f t="shared" si="45"/>
        <v/>
      </c>
      <c r="R87" t="str">
        <f t="shared" si="46"/>
        <v>9999</v>
      </c>
      <c r="S87" t="str">
        <f t="shared" si="47"/>
        <v/>
      </c>
      <c r="T87" t="str">
        <f t="shared" si="48"/>
        <v/>
      </c>
      <c r="U87" t="str">
        <f t="shared" si="49"/>
        <v>9999</v>
      </c>
      <c r="V87" t="str">
        <f t="shared" si="50"/>
        <v/>
      </c>
      <c r="W87" t="str">
        <f t="shared" si="51"/>
        <v/>
      </c>
      <c r="X87" t="str">
        <f t="shared" si="52"/>
        <v>9999</v>
      </c>
      <c r="Y87" t="str">
        <f t="shared" si="53"/>
        <v>East Hertfordshire</v>
      </c>
      <c r="Z87">
        <f t="shared" si="54"/>
        <v>0.445986124876115</v>
      </c>
      <c r="AA87">
        <f t="shared" si="55"/>
        <v>4</v>
      </c>
      <c r="AE87" t="s">
        <v>194</v>
      </c>
      <c r="AF87">
        <f t="shared" si="33"/>
        <v>50</v>
      </c>
      <c r="AG87">
        <f t="array" ref="AG87">INDEX($AF$1:$AF$326,MATCH(SMALL(COUNTIF($AF$1:$AF$326,"&lt;"&amp;$AF$1:$AF$326),ROW($AF87:$AG87)),COUNTIF($AF$1:$AF$326,"&lt;"&amp;$AF$1:$AF$326),0))</f>
        <v>87</v>
      </c>
      <c r="AH87" t="str">
        <f t="array" ref="AH87">INDEX($AE$1:$AE$326,SMALL(IF($AF$1:$AF$326=$AG87,ROW($AF$1:$AF$326)),COUNTIF($AG$1:$AG87,$AG87)),1)</f>
        <v>East Staffordshire</v>
      </c>
      <c r="AI87">
        <f t="shared" si="34"/>
        <v>0.73360843649701968</v>
      </c>
      <c r="AN87" t="e">
        <f t="shared" si="35"/>
        <v>#N/A</v>
      </c>
    </row>
    <row r="88" spans="1:40" x14ac:dyDescent="0.25">
      <c r="A88" t="s">
        <v>194</v>
      </c>
      <c r="B88" t="s">
        <v>195</v>
      </c>
      <c r="C88" t="s">
        <v>17</v>
      </c>
      <c r="D88" t="s">
        <v>14</v>
      </c>
      <c r="E88">
        <v>88335</v>
      </c>
      <c r="F88">
        <v>0.62368939442079174</v>
      </c>
      <c r="G88">
        <f>VLOOKUP($A88,'1213 rural'!$A$4:$C$329,2,FALSE)</f>
        <v>0.57450253303389565</v>
      </c>
      <c r="H88">
        <f>VLOOKUP($A88,'1213 rural'!$A$4:$C$329,3,FALSE)</f>
        <v>11</v>
      </c>
      <c r="I88">
        <f t="shared" si="37"/>
        <v>50</v>
      </c>
      <c r="J88" t="str">
        <f t="shared" si="38"/>
        <v/>
      </c>
      <c r="K88" t="str">
        <f t="shared" si="39"/>
        <v/>
      </c>
      <c r="L88" t="str">
        <f t="shared" si="40"/>
        <v>9999</v>
      </c>
      <c r="M88" t="str">
        <f t="shared" si="41"/>
        <v/>
      </c>
      <c r="N88" t="str">
        <f t="shared" si="42"/>
        <v/>
      </c>
      <c r="O88" t="str">
        <f t="shared" si="43"/>
        <v>9999</v>
      </c>
      <c r="P88" t="str">
        <f t="shared" si="44"/>
        <v/>
      </c>
      <c r="Q88" t="str">
        <f t="shared" si="45"/>
        <v/>
      </c>
      <c r="R88" t="str">
        <f t="shared" si="46"/>
        <v>9999</v>
      </c>
      <c r="S88" t="str">
        <f t="shared" si="47"/>
        <v/>
      </c>
      <c r="T88" t="str">
        <f t="shared" si="48"/>
        <v/>
      </c>
      <c r="U88" t="str">
        <f t="shared" si="49"/>
        <v>9999</v>
      </c>
      <c r="V88" t="str">
        <f t="shared" si="50"/>
        <v>East Lindsey</v>
      </c>
      <c r="W88">
        <f t="shared" si="51"/>
        <v>0.57450253303389565</v>
      </c>
      <c r="X88">
        <f t="shared" si="52"/>
        <v>22</v>
      </c>
      <c r="Y88" t="str">
        <f t="shared" si="53"/>
        <v/>
      </c>
      <c r="Z88" t="str">
        <f t="shared" si="54"/>
        <v/>
      </c>
      <c r="AA88" t="str">
        <f t="shared" si="55"/>
        <v>9999</v>
      </c>
      <c r="AE88" t="s">
        <v>196</v>
      </c>
      <c r="AF88">
        <f t="shared" si="33"/>
        <v>90</v>
      </c>
      <c r="AG88">
        <f t="array" ref="AG88">INDEX($AF$1:$AF$326,MATCH(SMALL(COUNTIF($AF$1:$AF$326,"&lt;"&amp;$AF$1:$AF$326),ROW($AF88:$AG88)),COUNTIF($AF$1:$AF$326,"&lt;"&amp;$AF$1:$AF$326),0))</f>
        <v>88</v>
      </c>
      <c r="AH88" t="str">
        <f t="array" ref="AH88">INDEX($AE$1:$AE$326,SMALL(IF($AF$1:$AF$326=$AG88,ROW($AF$1:$AF$326)),COUNTIF($AG$1:$AG88,$AG88)),1)</f>
        <v>South Somerset</v>
      </c>
      <c r="AI88">
        <f t="shared" si="34"/>
        <v>0.73387762590588013</v>
      </c>
      <c r="AN88" t="e">
        <f t="shared" si="35"/>
        <v>#N/A</v>
      </c>
    </row>
    <row r="89" spans="1:40" x14ac:dyDescent="0.25">
      <c r="A89" t="s">
        <v>196</v>
      </c>
      <c r="B89" t="s">
        <v>197</v>
      </c>
      <c r="C89" t="s">
        <v>17</v>
      </c>
      <c r="D89" t="s">
        <v>28</v>
      </c>
      <c r="E89">
        <v>50760</v>
      </c>
      <c r="F89">
        <v>0.59541823556321916</v>
      </c>
      <c r="G89">
        <f>VLOOKUP($A89,'1213 rural'!$A$4:$C$329,2,FALSE)</f>
        <v>0.73932598114718751</v>
      </c>
      <c r="H89">
        <f>VLOOKUP($A89,'1213 rural'!$A$4:$C$329,3,FALSE)</f>
        <v>12</v>
      </c>
      <c r="I89">
        <f t="shared" si="37"/>
        <v>90</v>
      </c>
      <c r="J89" t="str">
        <f t="shared" si="38"/>
        <v/>
      </c>
      <c r="K89" t="str">
        <f t="shared" si="39"/>
        <v/>
      </c>
      <c r="L89" t="str">
        <f t="shared" si="40"/>
        <v>9999</v>
      </c>
      <c r="M89" t="str">
        <f t="shared" si="41"/>
        <v/>
      </c>
      <c r="N89" t="str">
        <f t="shared" si="42"/>
        <v/>
      </c>
      <c r="O89" t="str">
        <f t="shared" si="43"/>
        <v>9999</v>
      </c>
      <c r="P89" t="str">
        <f t="shared" si="44"/>
        <v/>
      </c>
      <c r="Q89" t="str">
        <f t="shared" si="45"/>
        <v/>
      </c>
      <c r="R89" t="str">
        <f t="shared" si="46"/>
        <v>9999</v>
      </c>
      <c r="S89" t="str">
        <f t="shared" si="47"/>
        <v>East Northamptonshire</v>
      </c>
      <c r="T89">
        <f t="shared" si="48"/>
        <v>0.73932598114718751</v>
      </c>
      <c r="U89">
        <f t="shared" si="49"/>
        <v>22</v>
      </c>
      <c r="V89" t="str">
        <f t="shared" si="50"/>
        <v/>
      </c>
      <c r="W89" t="str">
        <f t="shared" si="51"/>
        <v/>
      </c>
      <c r="X89" t="str">
        <f t="shared" si="52"/>
        <v>9999</v>
      </c>
      <c r="Y89" t="str">
        <f t="shared" si="53"/>
        <v/>
      </c>
      <c r="Z89" t="str">
        <f t="shared" si="54"/>
        <v/>
      </c>
      <c r="AA89" t="str">
        <f t="shared" si="55"/>
        <v>9999</v>
      </c>
      <c r="AE89" t="s">
        <v>198</v>
      </c>
      <c r="AF89">
        <f t="shared" si="33"/>
        <v>125</v>
      </c>
      <c r="AG89">
        <f t="array" ref="AG89">INDEX($AF$1:$AF$326,MATCH(SMALL(COUNTIF($AF$1:$AF$326,"&lt;"&amp;$AF$1:$AF$326),ROW($AF89:$AG89)),COUNTIF($AF$1:$AF$326,"&lt;"&amp;$AF$1:$AF$326),0))</f>
        <v>89</v>
      </c>
      <c r="AH89" t="str">
        <f t="array" ref="AH89">INDEX($AE$1:$AE$326,SMALL(IF($AF$1:$AF$326=$AG89,ROW($AF$1:$AF$326)),COUNTIF($AG$1:$AG89,$AG89)),1)</f>
        <v>Lancaster</v>
      </c>
      <c r="AI89">
        <f t="shared" si="34"/>
        <v>0.73793930449220546</v>
      </c>
      <c r="AN89" t="e">
        <f t="shared" si="35"/>
        <v>#N/A</v>
      </c>
    </row>
    <row r="90" spans="1:40" x14ac:dyDescent="0.25">
      <c r="A90" t="s">
        <v>198</v>
      </c>
      <c r="B90" t="s">
        <v>199</v>
      </c>
      <c r="C90" t="s">
        <v>40</v>
      </c>
      <c r="D90" t="s">
        <v>28</v>
      </c>
      <c r="E90">
        <v>178142</v>
      </c>
      <c r="F90">
        <v>0.52597360418081429</v>
      </c>
      <c r="G90">
        <f>VLOOKUP($A90,'1213 rural'!$A$4:$C$329,2,FALSE)</f>
        <v>0.93639973031687773</v>
      </c>
      <c r="H90">
        <f>VLOOKUP($A90,'1213 rural'!$A$4:$C$329,3,FALSE)</f>
        <v>50</v>
      </c>
      <c r="I90">
        <f t="shared" si="37"/>
        <v>125</v>
      </c>
      <c r="J90" t="str">
        <f t="shared" si="38"/>
        <v/>
      </c>
      <c r="K90" t="str">
        <f t="shared" si="39"/>
        <v/>
      </c>
      <c r="L90" t="str">
        <f t="shared" si="40"/>
        <v>9999</v>
      </c>
      <c r="M90" t="str">
        <f t="shared" si="41"/>
        <v/>
      </c>
      <c r="N90" t="str">
        <f t="shared" si="42"/>
        <v/>
      </c>
      <c r="O90" t="str">
        <f t="shared" si="43"/>
        <v>9999</v>
      </c>
      <c r="P90" t="str">
        <f t="shared" si="44"/>
        <v/>
      </c>
      <c r="Q90" t="str">
        <f t="shared" si="45"/>
        <v/>
      </c>
      <c r="R90" t="str">
        <f t="shared" si="46"/>
        <v>9999</v>
      </c>
      <c r="S90" t="str">
        <f t="shared" si="47"/>
        <v>East Riding of Yorkshire</v>
      </c>
      <c r="T90">
        <f t="shared" si="48"/>
        <v>0.93639973031687773</v>
      </c>
      <c r="U90">
        <f t="shared" si="49"/>
        <v>34</v>
      </c>
      <c r="V90" t="str">
        <f t="shared" si="50"/>
        <v/>
      </c>
      <c r="W90" t="str">
        <f t="shared" si="51"/>
        <v/>
      </c>
      <c r="X90" t="str">
        <f t="shared" si="52"/>
        <v>9999</v>
      </c>
      <c r="Y90" t="str">
        <f t="shared" si="53"/>
        <v/>
      </c>
      <c r="Z90" t="str">
        <f t="shared" si="54"/>
        <v/>
      </c>
      <c r="AA90" t="str">
        <f t="shared" si="55"/>
        <v>9999</v>
      </c>
      <c r="AE90" t="s">
        <v>200</v>
      </c>
      <c r="AF90">
        <f t="shared" si="33"/>
        <v>87</v>
      </c>
      <c r="AG90">
        <f t="array" ref="AG90">INDEX($AF$1:$AF$326,MATCH(SMALL(COUNTIF($AF$1:$AF$326,"&lt;"&amp;$AF$1:$AF$326),ROW($AF90:$AG90)),COUNTIF($AF$1:$AF$326,"&lt;"&amp;$AF$1:$AF$326),0))</f>
        <v>90</v>
      </c>
      <c r="AH90" t="str">
        <f t="array" ref="AH90">INDEX($AE$1:$AE$326,SMALL(IF($AF$1:$AF$326=$AG90,ROW($AF$1:$AF$326)),COUNTIF($AG$1:$AG90,$AG90)),1)</f>
        <v>East Northamptonshire</v>
      </c>
      <c r="AI90">
        <f t="shared" si="34"/>
        <v>0.73932598114718751</v>
      </c>
      <c r="AN90" t="e">
        <f t="shared" si="35"/>
        <v>#N/A</v>
      </c>
    </row>
    <row r="91" spans="1:40" x14ac:dyDescent="0.25">
      <c r="A91" t="s">
        <v>200</v>
      </c>
      <c r="B91" t="s">
        <v>201</v>
      </c>
      <c r="C91" t="s">
        <v>58</v>
      </c>
      <c r="D91" t="s">
        <v>18</v>
      </c>
      <c r="E91">
        <v>27659</v>
      </c>
      <c r="F91">
        <v>0.25271592643014429</v>
      </c>
      <c r="G91">
        <f>VLOOKUP($A91,'1213 rural'!$A$4:$C$329,2,FALSE)</f>
        <v>0.73360843649701968</v>
      </c>
      <c r="H91">
        <f>VLOOKUP($A91,'1213 rural'!$A$4:$C$329,3,FALSE)</f>
        <v>8</v>
      </c>
      <c r="I91">
        <f t="shared" si="37"/>
        <v>87</v>
      </c>
      <c r="J91" t="str">
        <f t="shared" si="38"/>
        <v/>
      </c>
      <c r="K91" t="str">
        <f t="shared" si="39"/>
        <v/>
      </c>
      <c r="L91" t="str">
        <f t="shared" si="40"/>
        <v>9999</v>
      </c>
      <c r="M91" t="str">
        <f t="shared" si="41"/>
        <v/>
      </c>
      <c r="N91" t="str">
        <f t="shared" si="42"/>
        <v/>
      </c>
      <c r="O91" t="str">
        <f t="shared" si="43"/>
        <v>9999</v>
      </c>
      <c r="P91" t="str">
        <f t="shared" si="44"/>
        <v/>
      </c>
      <c r="Q91" t="str">
        <f t="shared" si="45"/>
        <v/>
      </c>
      <c r="R91" t="str">
        <f t="shared" si="46"/>
        <v>9999</v>
      </c>
      <c r="S91" t="str">
        <f t="shared" si="47"/>
        <v/>
      </c>
      <c r="T91" t="str">
        <f t="shared" si="48"/>
        <v/>
      </c>
      <c r="U91" t="str">
        <f t="shared" si="49"/>
        <v>9999</v>
      </c>
      <c r="V91" t="str">
        <f t="shared" si="50"/>
        <v/>
      </c>
      <c r="W91" t="str">
        <f t="shared" si="51"/>
        <v/>
      </c>
      <c r="X91" t="str">
        <f t="shared" si="52"/>
        <v>9999</v>
      </c>
      <c r="Y91" t="str">
        <f t="shared" si="53"/>
        <v>East Staffordshire</v>
      </c>
      <c r="Z91">
        <f t="shared" si="54"/>
        <v>0.73360843649701968</v>
      </c>
      <c r="AA91">
        <f t="shared" si="55"/>
        <v>21</v>
      </c>
      <c r="AE91" t="s">
        <v>202</v>
      </c>
      <c r="AF91" t="str">
        <f t="shared" si="33"/>
        <v>9999</v>
      </c>
      <c r="AG91">
        <f t="array" ref="AG91">INDEX($AF$1:$AF$326,MATCH(SMALL(COUNTIF($AF$1:$AF$326,"&lt;"&amp;$AF$1:$AF$326),ROW($AF91:$AG91)),COUNTIF($AF$1:$AF$326,"&lt;"&amp;$AF$1:$AF$326),0))</f>
        <v>91</v>
      </c>
      <c r="AH91" t="str">
        <f t="array" ref="AH91">INDEX($AE$1:$AE$326,SMALL(IF($AF$1:$AF$326=$AG91,ROW($AF$1:$AF$326)),COUNTIF($AG$1:$AG91,$AG91)),1)</f>
        <v>Ashford</v>
      </c>
      <c r="AI91">
        <f t="shared" si="34"/>
        <v>0.75544550300079749</v>
      </c>
      <c r="AN91" t="e">
        <f t="shared" si="35"/>
        <v>#N/A</v>
      </c>
    </row>
    <row r="92" spans="1:40" x14ac:dyDescent="0.25">
      <c r="A92" t="s">
        <v>202</v>
      </c>
      <c r="B92" t="s">
        <v>203</v>
      </c>
      <c r="C92" t="s">
        <v>9</v>
      </c>
      <c r="D92" t="s">
        <v>23</v>
      </c>
      <c r="E92">
        <v>0</v>
      </c>
      <c r="F92">
        <v>0</v>
      </c>
      <c r="G92" t="str">
        <f>VLOOKUP($A92,'1213 rural'!$A$4:$C$329,2,FALSE)</f>
        <v/>
      </c>
      <c r="H92" t="str">
        <f>VLOOKUP($A92,'1213 rural'!$A$4:$C$329,3,FALSE)</f>
        <v/>
      </c>
      <c r="I92" t="str">
        <f t="shared" si="37"/>
        <v>9999</v>
      </c>
      <c r="J92" t="str">
        <f t="shared" si="38"/>
        <v/>
      </c>
      <c r="K92" t="str">
        <f t="shared" si="39"/>
        <v/>
      </c>
      <c r="L92" t="str">
        <f t="shared" si="40"/>
        <v>9999</v>
      </c>
      <c r="M92" t="str">
        <f t="shared" si="41"/>
        <v/>
      </c>
      <c r="N92" t="str">
        <f t="shared" si="42"/>
        <v/>
      </c>
      <c r="O92" t="str">
        <f t="shared" si="43"/>
        <v>9999</v>
      </c>
      <c r="P92" t="str">
        <f t="shared" si="44"/>
        <v>Eastbourne</v>
      </c>
      <c r="Q92" t="str">
        <f t="shared" si="45"/>
        <v/>
      </c>
      <c r="R92" t="str">
        <f t="shared" si="46"/>
        <v>9999</v>
      </c>
      <c r="S92" t="str">
        <f t="shared" si="47"/>
        <v/>
      </c>
      <c r="T92" t="str">
        <f t="shared" si="48"/>
        <v/>
      </c>
      <c r="U92" t="str">
        <f t="shared" si="49"/>
        <v>9999</v>
      </c>
      <c r="V92" t="str">
        <f t="shared" si="50"/>
        <v/>
      </c>
      <c r="W92" t="str">
        <f t="shared" si="51"/>
        <v/>
      </c>
      <c r="X92" t="str">
        <f t="shared" si="52"/>
        <v>9999</v>
      </c>
      <c r="Y92" t="str">
        <f t="shared" si="53"/>
        <v/>
      </c>
      <c r="Z92" t="str">
        <f t="shared" si="54"/>
        <v/>
      </c>
      <c r="AA92" t="str">
        <f t="shared" si="55"/>
        <v>9999</v>
      </c>
      <c r="AE92" t="s">
        <v>204</v>
      </c>
      <c r="AF92">
        <f t="shared" si="33"/>
        <v>137</v>
      </c>
      <c r="AG92">
        <f t="array" ref="AG92">INDEX($AF$1:$AF$326,MATCH(SMALL(COUNTIF($AF$1:$AF$326,"&lt;"&amp;$AF$1:$AF$326),ROW($AF92:$AG92)),COUNTIF($AF$1:$AF$326,"&lt;"&amp;$AF$1:$AF$326),0))</f>
        <v>92</v>
      </c>
      <c r="AH92" t="str">
        <f t="array" ref="AH92">INDEX($AE$1:$AE$326,SMALL(IF($AF$1:$AF$326=$AG92,ROW($AF$1:$AF$326)),COUNTIF($AG$1:$AG92,$AG92)),1)</f>
        <v>Kettering</v>
      </c>
      <c r="AI92">
        <f t="shared" si="34"/>
        <v>0.76712328767123283</v>
      </c>
      <c r="AN92" t="e">
        <f t="shared" si="35"/>
        <v>#N/A</v>
      </c>
    </row>
    <row r="93" spans="1:40" x14ac:dyDescent="0.25">
      <c r="A93" t="s">
        <v>204</v>
      </c>
      <c r="B93" t="s">
        <v>205</v>
      </c>
      <c r="C93" t="s">
        <v>9</v>
      </c>
      <c r="D93" t="s">
        <v>18</v>
      </c>
      <c r="E93">
        <v>12600</v>
      </c>
      <c r="F93">
        <v>0.10296641333660211</v>
      </c>
      <c r="G93">
        <f>VLOOKUP($A93,'1213 rural'!$A$4:$C$329,2,FALSE)</f>
        <v>1.0351966873706004</v>
      </c>
      <c r="H93">
        <f>VLOOKUP($A93,'1213 rural'!$A$4:$C$329,3,FALSE)</f>
        <v>6</v>
      </c>
      <c r="I93">
        <f t="shared" si="37"/>
        <v>137</v>
      </c>
      <c r="J93" t="str">
        <f t="shared" si="38"/>
        <v/>
      </c>
      <c r="K93" t="str">
        <f t="shared" si="39"/>
        <v/>
      </c>
      <c r="L93" t="str">
        <f t="shared" si="40"/>
        <v>9999</v>
      </c>
      <c r="M93" t="str">
        <f t="shared" si="41"/>
        <v/>
      </c>
      <c r="N93" t="str">
        <f t="shared" si="42"/>
        <v/>
      </c>
      <c r="O93" t="str">
        <f t="shared" si="43"/>
        <v>9999</v>
      </c>
      <c r="P93" t="str">
        <f t="shared" si="44"/>
        <v/>
      </c>
      <c r="Q93" t="str">
        <f t="shared" si="45"/>
        <v/>
      </c>
      <c r="R93" t="str">
        <f t="shared" si="46"/>
        <v>9999</v>
      </c>
      <c r="S93" t="str">
        <f t="shared" si="47"/>
        <v/>
      </c>
      <c r="T93" t="str">
        <f t="shared" si="48"/>
        <v/>
      </c>
      <c r="U93" t="str">
        <f t="shared" si="49"/>
        <v>9999</v>
      </c>
      <c r="V93" t="str">
        <f t="shared" si="50"/>
        <v/>
      </c>
      <c r="W93" t="str">
        <f t="shared" si="51"/>
        <v/>
      </c>
      <c r="X93" t="str">
        <f t="shared" si="52"/>
        <v>9999</v>
      </c>
      <c r="Y93" t="str">
        <f t="shared" si="53"/>
        <v>Eastleigh</v>
      </c>
      <c r="Z93">
        <f t="shared" si="54"/>
        <v>1.0351966873706004</v>
      </c>
      <c r="AA93">
        <f t="shared" si="55"/>
        <v>39</v>
      </c>
      <c r="AE93" t="s">
        <v>206</v>
      </c>
      <c r="AF93">
        <f t="shared" si="33"/>
        <v>95</v>
      </c>
      <c r="AG93">
        <f t="array" ref="AG93">INDEX($AF$1:$AF$326,MATCH(SMALL(COUNTIF($AF$1:$AF$326,"&lt;"&amp;$AF$1:$AF$326),ROW($AF93:$AG93)),COUNTIF($AF$1:$AF$326,"&lt;"&amp;$AF$1:$AF$326),0))</f>
        <v>93</v>
      </c>
      <c r="AH93" t="str">
        <f t="array" ref="AH93">INDEX($AE$1:$AE$326,SMALL(IF($AF$1:$AF$326=$AG93,ROW($AF$1:$AF$326)),COUNTIF($AG$1:$AG93,$AG93)),1)</f>
        <v>Swindon</v>
      </c>
      <c r="AI93">
        <f t="shared" si="34"/>
        <v>0.77196232823838196</v>
      </c>
      <c r="AN93" t="e">
        <f t="shared" si="35"/>
        <v>#N/A</v>
      </c>
    </row>
    <row r="94" spans="1:40" x14ac:dyDescent="0.25">
      <c r="A94" t="s">
        <v>206</v>
      </c>
      <c r="B94" t="s">
        <v>207</v>
      </c>
      <c r="C94" t="s">
        <v>13</v>
      </c>
      <c r="D94" t="s">
        <v>14</v>
      </c>
      <c r="E94">
        <v>36944</v>
      </c>
      <c r="F94">
        <v>0.71297064669895982</v>
      </c>
      <c r="G94">
        <f>VLOOKUP($A94,'1213 rural'!$A$4:$C$329,2,FALSE)</f>
        <v>0.78050472638973201</v>
      </c>
      <c r="H94">
        <f>VLOOKUP($A94,'1213 rural'!$A$4:$C$329,3,FALSE)</f>
        <v>9</v>
      </c>
      <c r="I94">
        <f t="shared" si="37"/>
        <v>95</v>
      </c>
      <c r="J94" t="str">
        <f t="shared" si="38"/>
        <v/>
      </c>
      <c r="K94" t="str">
        <f t="shared" si="39"/>
        <v/>
      </c>
      <c r="L94" t="str">
        <f t="shared" si="40"/>
        <v>9999</v>
      </c>
      <c r="M94" t="str">
        <f t="shared" si="41"/>
        <v/>
      </c>
      <c r="N94" t="str">
        <f t="shared" si="42"/>
        <v/>
      </c>
      <c r="O94" t="str">
        <f t="shared" si="43"/>
        <v>9999</v>
      </c>
      <c r="P94" t="str">
        <f t="shared" si="44"/>
        <v/>
      </c>
      <c r="Q94" t="str">
        <f t="shared" si="45"/>
        <v/>
      </c>
      <c r="R94" t="str">
        <f t="shared" si="46"/>
        <v>9999</v>
      </c>
      <c r="S94" t="str">
        <f t="shared" si="47"/>
        <v/>
      </c>
      <c r="T94" t="str">
        <f t="shared" si="48"/>
        <v/>
      </c>
      <c r="U94" t="str">
        <f t="shared" si="49"/>
        <v>9999</v>
      </c>
      <c r="V94" t="str">
        <f t="shared" si="50"/>
        <v>Eden</v>
      </c>
      <c r="W94">
        <f t="shared" si="51"/>
        <v>0.78050472638973201</v>
      </c>
      <c r="X94">
        <f t="shared" si="52"/>
        <v>38</v>
      </c>
      <c r="Y94" t="str">
        <f t="shared" si="53"/>
        <v/>
      </c>
      <c r="Z94" t="str">
        <f t="shared" si="54"/>
        <v/>
      </c>
      <c r="AA94" t="str">
        <f t="shared" si="55"/>
        <v>9999</v>
      </c>
      <c r="AE94" t="s">
        <v>208</v>
      </c>
      <c r="AF94" t="str">
        <f t="shared" si="33"/>
        <v>9999</v>
      </c>
      <c r="AG94">
        <f t="array" ref="AG94">INDEX($AF$1:$AF$326,MATCH(SMALL(COUNTIF($AF$1:$AF$326,"&lt;"&amp;$AF$1:$AF$326),ROW($AF94:$AG94)),COUNTIF($AF$1:$AF$326,"&lt;"&amp;$AF$1:$AF$326),0))</f>
        <v>94</v>
      </c>
      <c r="AH94" t="str">
        <f t="array" ref="AH94">INDEX($AE$1:$AE$326,SMALL(IF($AF$1:$AF$326=$AG94,ROW($AF$1:$AF$326)),COUNTIF($AG$1:$AG94,$AG94)),1)</f>
        <v>Epping Forest</v>
      </c>
      <c r="AI94">
        <f t="shared" si="34"/>
        <v>0.77378243058716434</v>
      </c>
      <c r="AN94" t="e">
        <f t="shared" si="35"/>
        <v>#N/A</v>
      </c>
    </row>
    <row r="95" spans="1:40" x14ac:dyDescent="0.25">
      <c r="A95" t="s">
        <v>208</v>
      </c>
      <c r="B95" t="s">
        <v>209</v>
      </c>
      <c r="C95" t="s">
        <v>9</v>
      </c>
      <c r="D95" t="s">
        <v>35</v>
      </c>
      <c r="E95">
        <v>1225</v>
      </c>
      <c r="F95">
        <v>9.2852270143257785E-3</v>
      </c>
      <c r="G95" t="str">
        <f>VLOOKUP($A95,'1213 rural'!$A$4:$C$329,2,FALSE)</f>
        <v/>
      </c>
      <c r="H95" t="str">
        <f>VLOOKUP($A95,'1213 rural'!$A$4:$C$329,3,FALSE)</f>
        <v/>
      </c>
      <c r="I95" t="str">
        <f t="shared" si="37"/>
        <v>9999</v>
      </c>
      <c r="J95" t="str">
        <f t="shared" si="38"/>
        <v>Elmbridge</v>
      </c>
      <c r="K95" t="str">
        <f t="shared" si="39"/>
        <v/>
      </c>
      <c r="L95" t="str">
        <f t="shared" si="40"/>
        <v>9999</v>
      </c>
      <c r="M95" t="str">
        <f t="shared" si="41"/>
        <v/>
      </c>
      <c r="N95" t="str">
        <f t="shared" si="42"/>
        <v/>
      </c>
      <c r="O95" t="str">
        <f t="shared" si="43"/>
        <v>9999</v>
      </c>
      <c r="P95" t="str">
        <f t="shared" si="44"/>
        <v/>
      </c>
      <c r="Q95" t="str">
        <f t="shared" si="45"/>
        <v/>
      </c>
      <c r="R95" t="str">
        <f t="shared" si="46"/>
        <v>9999</v>
      </c>
      <c r="S95" t="str">
        <f t="shared" si="47"/>
        <v/>
      </c>
      <c r="T95" t="str">
        <f t="shared" si="48"/>
        <v/>
      </c>
      <c r="U95" t="str">
        <f t="shared" si="49"/>
        <v>9999</v>
      </c>
      <c r="V95" t="str">
        <f t="shared" si="50"/>
        <v/>
      </c>
      <c r="W95" t="str">
        <f t="shared" si="51"/>
        <v/>
      </c>
      <c r="X95" t="str">
        <f t="shared" si="52"/>
        <v>9999</v>
      </c>
      <c r="Y95" t="str">
        <f t="shared" si="53"/>
        <v/>
      </c>
      <c r="Z95" t="str">
        <f t="shared" si="54"/>
        <v/>
      </c>
      <c r="AA95" t="str">
        <f t="shared" si="55"/>
        <v>9999</v>
      </c>
      <c r="AE95" t="s">
        <v>210</v>
      </c>
      <c r="AF95" t="str">
        <f t="shared" si="33"/>
        <v>9999</v>
      </c>
      <c r="AG95">
        <f t="array" ref="AG95">INDEX($AF$1:$AF$326,MATCH(SMALL(COUNTIF($AF$1:$AF$326,"&lt;"&amp;$AF$1:$AF$326),ROW($AF95:$AG95)),COUNTIF($AF$1:$AF$326,"&lt;"&amp;$AF$1:$AF$326),0))</f>
        <v>95</v>
      </c>
      <c r="AH95" t="str">
        <f t="array" ref="AH95">INDEX($AE$1:$AE$326,SMALL(IF($AF$1:$AF$326=$AG95,ROW($AF$1:$AF$326)),COUNTIF($AG$1:$AG95,$AG95)),1)</f>
        <v>Eden</v>
      </c>
      <c r="AI95">
        <f t="shared" si="34"/>
        <v>0.78050472638973201</v>
      </c>
      <c r="AN95" t="e">
        <f t="shared" si="35"/>
        <v>#N/A</v>
      </c>
    </row>
    <row r="96" spans="1:40" x14ac:dyDescent="0.25">
      <c r="A96" t="s">
        <v>210</v>
      </c>
      <c r="B96" t="s">
        <v>211</v>
      </c>
      <c r="C96" t="s">
        <v>34</v>
      </c>
      <c r="D96" t="s">
        <v>35</v>
      </c>
      <c r="E96">
        <v>0</v>
      </c>
      <c r="F96">
        <v>0</v>
      </c>
      <c r="G96" t="str">
        <f>VLOOKUP($A96,'1213 rural'!$A$4:$C$329,2,FALSE)</f>
        <v/>
      </c>
      <c r="H96" t="str">
        <f>VLOOKUP($A96,'1213 rural'!$A$4:$C$329,3,FALSE)</f>
        <v/>
      </c>
      <c r="I96" t="str">
        <f t="shared" si="37"/>
        <v>9999</v>
      </c>
      <c r="J96" t="str">
        <f t="shared" si="38"/>
        <v>Enfield</v>
      </c>
      <c r="K96" t="str">
        <f t="shared" si="39"/>
        <v/>
      </c>
      <c r="L96" t="str">
        <f t="shared" si="40"/>
        <v>9999</v>
      </c>
      <c r="M96" t="str">
        <f t="shared" si="41"/>
        <v/>
      </c>
      <c r="N96" t="str">
        <f t="shared" si="42"/>
        <v/>
      </c>
      <c r="O96" t="str">
        <f t="shared" si="43"/>
        <v>9999</v>
      </c>
      <c r="P96" t="str">
        <f t="shared" si="44"/>
        <v/>
      </c>
      <c r="Q96" t="str">
        <f t="shared" si="45"/>
        <v/>
      </c>
      <c r="R96" t="str">
        <f t="shared" si="46"/>
        <v>9999</v>
      </c>
      <c r="S96" t="str">
        <f t="shared" si="47"/>
        <v/>
      </c>
      <c r="T96" t="str">
        <f t="shared" si="48"/>
        <v/>
      </c>
      <c r="U96" t="str">
        <f t="shared" si="49"/>
        <v>9999</v>
      </c>
      <c r="V96" t="str">
        <f t="shared" si="50"/>
        <v/>
      </c>
      <c r="W96" t="str">
        <f t="shared" si="51"/>
        <v/>
      </c>
      <c r="X96" t="str">
        <f t="shared" si="52"/>
        <v>9999</v>
      </c>
      <c r="Y96" t="str">
        <f t="shared" si="53"/>
        <v/>
      </c>
      <c r="Z96" t="str">
        <f t="shared" si="54"/>
        <v/>
      </c>
      <c r="AA96" t="str">
        <f t="shared" si="55"/>
        <v>9999</v>
      </c>
      <c r="AE96" t="s">
        <v>212</v>
      </c>
      <c r="AF96">
        <f t="shared" si="33"/>
        <v>94</v>
      </c>
      <c r="AG96">
        <f t="array" ref="AG96">INDEX($AF$1:$AF$326,MATCH(SMALL(COUNTIF($AF$1:$AF$326,"&lt;"&amp;$AF$1:$AF$326),ROW($AF96:$AG96)),COUNTIF($AF$1:$AF$326,"&lt;"&amp;$AF$1:$AF$326),0))</f>
        <v>96</v>
      </c>
      <c r="AH96" t="str">
        <f t="array" ref="AH96">INDEX($AE$1:$AE$326,SMALL(IF($AF$1:$AF$326=$AG96,ROW($AF$1:$AF$326)),COUNTIF($AG$1:$AG96,$AG96)),1)</f>
        <v>Babergh</v>
      </c>
      <c r="AI96">
        <f t="shared" si="34"/>
        <v>0.78160352132954869</v>
      </c>
      <c r="AN96" t="e">
        <f t="shared" si="35"/>
        <v>#N/A</v>
      </c>
    </row>
    <row r="97" spans="1:40" x14ac:dyDescent="0.25">
      <c r="A97" t="s">
        <v>212</v>
      </c>
      <c r="B97" t="s">
        <v>213</v>
      </c>
      <c r="C97" t="s">
        <v>31</v>
      </c>
      <c r="D97" t="s">
        <v>18</v>
      </c>
      <c r="E97">
        <v>44206</v>
      </c>
      <c r="F97">
        <v>0.35439080312334653</v>
      </c>
      <c r="G97">
        <f>VLOOKUP($A97,'1213 rural'!$A$4:$C$329,2,FALSE)</f>
        <v>0.77378243058716434</v>
      </c>
      <c r="H97">
        <f>VLOOKUP($A97,'1213 rural'!$A$4:$C$329,3,FALSE)</f>
        <v>17</v>
      </c>
      <c r="I97">
        <f t="shared" si="37"/>
        <v>94</v>
      </c>
      <c r="J97" t="str">
        <f t="shared" si="38"/>
        <v/>
      </c>
      <c r="K97" t="str">
        <f t="shared" si="39"/>
        <v/>
      </c>
      <c r="L97" t="str">
        <f t="shared" si="40"/>
        <v>9999</v>
      </c>
      <c r="M97" t="str">
        <f t="shared" si="41"/>
        <v/>
      </c>
      <c r="N97" t="str">
        <f t="shared" si="42"/>
        <v/>
      </c>
      <c r="O97" t="str">
        <f t="shared" si="43"/>
        <v>9999</v>
      </c>
      <c r="P97" t="str">
        <f t="shared" si="44"/>
        <v/>
      </c>
      <c r="Q97" t="str">
        <f t="shared" si="45"/>
        <v/>
      </c>
      <c r="R97" t="str">
        <f t="shared" si="46"/>
        <v>9999</v>
      </c>
      <c r="S97" t="str">
        <f t="shared" si="47"/>
        <v/>
      </c>
      <c r="T97" t="str">
        <f t="shared" si="48"/>
        <v/>
      </c>
      <c r="U97" t="str">
        <f t="shared" si="49"/>
        <v>9999</v>
      </c>
      <c r="V97" t="str">
        <f t="shared" si="50"/>
        <v/>
      </c>
      <c r="W97" t="str">
        <f t="shared" si="51"/>
        <v/>
      </c>
      <c r="X97" t="str">
        <f t="shared" si="52"/>
        <v>9999</v>
      </c>
      <c r="Y97" t="str">
        <f t="shared" si="53"/>
        <v>Epping Forest</v>
      </c>
      <c r="Z97">
        <f t="shared" si="54"/>
        <v>0.77378243058716434</v>
      </c>
      <c r="AA97">
        <f t="shared" si="55"/>
        <v>25</v>
      </c>
      <c r="AE97" t="s">
        <v>214</v>
      </c>
      <c r="AF97" t="str">
        <f t="shared" si="33"/>
        <v>9999</v>
      </c>
      <c r="AG97">
        <f t="array" ref="AG97">INDEX($AF$1:$AF$326,MATCH(SMALL(COUNTIF($AF$1:$AF$326,"&lt;"&amp;$AF$1:$AF$326),ROW($AF97:$AG97)),COUNTIF($AF$1:$AF$326,"&lt;"&amp;$AF$1:$AF$326),0))</f>
        <v>97</v>
      </c>
      <c r="AH97" t="str">
        <f t="array" ref="AH97">INDEX($AE$1:$AE$326,SMALL(IF($AF$1:$AF$326=$AG97,ROW($AF$1:$AF$326)),COUNTIF($AG$1:$AG97,$AG97)),1)</f>
        <v>Maidstone</v>
      </c>
      <c r="AI97">
        <f t="shared" si="34"/>
        <v>0.78434991233736273</v>
      </c>
      <c r="AN97" t="e">
        <f t="shared" si="35"/>
        <v>#N/A</v>
      </c>
    </row>
    <row r="98" spans="1:40" x14ac:dyDescent="0.25">
      <c r="A98" t="s">
        <v>214</v>
      </c>
      <c r="B98" t="s">
        <v>215</v>
      </c>
      <c r="C98" t="s">
        <v>9</v>
      </c>
      <c r="D98" t="s">
        <v>35</v>
      </c>
      <c r="E98">
        <v>3161</v>
      </c>
      <c r="F98">
        <v>4.2559780267126236E-2</v>
      </c>
      <c r="G98" t="str">
        <f>VLOOKUP($A98,'1213 rural'!$A$4:$C$329,2,FALSE)</f>
        <v/>
      </c>
      <c r="H98" t="str">
        <f>VLOOKUP($A98,'1213 rural'!$A$4:$C$329,3,FALSE)</f>
        <v/>
      </c>
      <c r="I98" t="str">
        <f t="shared" si="37"/>
        <v>9999</v>
      </c>
      <c r="J98" t="str">
        <f t="shared" si="38"/>
        <v>Epsom and Ewell</v>
      </c>
      <c r="K98" t="str">
        <f t="shared" si="39"/>
        <v/>
      </c>
      <c r="L98" t="str">
        <f t="shared" si="40"/>
        <v>9999</v>
      </c>
      <c r="M98" t="str">
        <f t="shared" si="41"/>
        <v/>
      </c>
      <c r="N98" t="str">
        <f t="shared" si="42"/>
        <v/>
      </c>
      <c r="O98" t="str">
        <f t="shared" si="43"/>
        <v>9999</v>
      </c>
      <c r="P98" t="str">
        <f t="shared" si="44"/>
        <v/>
      </c>
      <c r="Q98" t="str">
        <f t="shared" si="45"/>
        <v/>
      </c>
      <c r="R98" t="str">
        <f t="shared" si="46"/>
        <v>9999</v>
      </c>
      <c r="S98" t="str">
        <f t="shared" si="47"/>
        <v/>
      </c>
      <c r="T98" t="str">
        <f t="shared" si="48"/>
        <v/>
      </c>
      <c r="U98" t="str">
        <f t="shared" si="49"/>
        <v>9999</v>
      </c>
      <c r="V98" t="str">
        <f t="shared" si="50"/>
        <v/>
      </c>
      <c r="W98" t="str">
        <f t="shared" si="51"/>
        <v/>
      </c>
      <c r="X98" t="str">
        <f t="shared" si="52"/>
        <v>9999</v>
      </c>
      <c r="Y98" t="str">
        <f t="shared" si="53"/>
        <v/>
      </c>
      <c r="Z98" t="str">
        <f t="shared" si="54"/>
        <v/>
      </c>
      <c r="AA98" t="str">
        <f t="shared" si="55"/>
        <v>9999</v>
      </c>
      <c r="AE98" t="s">
        <v>216</v>
      </c>
      <c r="AF98" t="str">
        <f t="shared" si="33"/>
        <v>9999</v>
      </c>
      <c r="AG98">
        <f t="array" ref="AG98">INDEX($AF$1:$AF$326,MATCH(SMALL(COUNTIF($AF$1:$AF$326,"&lt;"&amp;$AF$1:$AF$326),ROW($AF98:$AG98)),COUNTIF($AF$1:$AF$326,"&lt;"&amp;$AF$1:$AF$326),0))</f>
        <v>98</v>
      </c>
      <c r="AH98" t="str">
        <f t="array" ref="AH98">INDEX($AE$1:$AE$326,SMALL(IF($AF$1:$AF$326=$AG98,ROW($AF$1:$AF$326)),COUNTIF($AG$1:$AG98,$AG98)),1)</f>
        <v>Basingstoke and Deane</v>
      </c>
      <c r="AI98">
        <f t="shared" si="34"/>
        <v>0.78860466262506779</v>
      </c>
      <c r="AN98" t="e">
        <f t="shared" si="35"/>
        <v>#N/A</v>
      </c>
    </row>
    <row r="99" spans="1:40" x14ac:dyDescent="0.25">
      <c r="A99" t="s">
        <v>216</v>
      </c>
      <c r="B99" t="s">
        <v>217</v>
      </c>
      <c r="C99" t="s">
        <v>17</v>
      </c>
      <c r="D99" t="s">
        <v>10</v>
      </c>
      <c r="E99">
        <v>8822</v>
      </c>
      <c r="F99">
        <v>7.9263252470799642E-2</v>
      </c>
      <c r="G99" t="str">
        <f>VLOOKUP($A99,'1213 rural'!$A$4:$C$329,2,FALSE)</f>
        <v/>
      </c>
      <c r="H99" t="str">
        <f>VLOOKUP($A99,'1213 rural'!$A$4:$C$329,3,FALSE)</f>
        <v/>
      </c>
      <c r="I99" t="str">
        <f t="shared" si="37"/>
        <v>9999</v>
      </c>
      <c r="J99" t="str">
        <f t="shared" si="38"/>
        <v/>
      </c>
      <c r="K99" t="str">
        <f t="shared" si="39"/>
        <v/>
      </c>
      <c r="L99" t="str">
        <f t="shared" si="40"/>
        <v>9999</v>
      </c>
      <c r="M99" t="str">
        <f t="shared" si="41"/>
        <v>Erewash</v>
      </c>
      <c r="N99" t="str">
        <f t="shared" si="42"/>
        <v/>
      </c>
      <c r="O99" t="str">
        <f t="shared" si="43"/>
        <v>9999</v>
      </c>
      <c r="P99" t="str">
        <f t="shared" si="44"/>
        <v/>
      </c>
      <c r="Q99" t="str">
        <f t="shared" si="45"/>
        <v/>
      </c>
      <c r="R99" t="str">
        <f t="shared" si="46"/>
        <v>9999</v>
      </c>
      <c r="S99" t="str">
        <f t="shared" si="47"/>
        <v/>
      </c>
      <c r="T99" t="str">
        <f t="shared" si="48"/>
        <v/>
      </c>
      <c r="U99" t="str">
        <f t="shared" si="49"/>
        <v>9999</v>
      </c>
      <c r="V99" t="str">
        <f t="shared" si="50"/>
        <v/>
      </c>
      <c r="W99" t="str">
        <f t="shared" si="51"/>
        <v/>
      </c>
      <c r="X99" t="str">
        <f t="shared" si="52"/>
        <v>9999</v>
      </c>
      <c r="Y99" t="str">
        <f t="shared" si="53"/>
        <v/>
      </c>
      <c r="Z99" t="str">
        <f t="shared" si="54"/>
        <v/>
      </c>
      <c r="AA99" t="str">
        <f t="shared" si="55"/>
        <v>9999</v>
      </c>
      <c r="AE99" t="s">
        <v>218</v>
      </c>
      <c r="AF99" t="str">
        <f t="shared" si="33"/>
        <v>9999</v>
      </c>
      <c r="AG99">
        <f t="array" ref="AG99">INDEX($AF$1:$AF$326,MATCH(SMALL(COUNTIF($AF$1:$AF$326,"&lt;"&amp;$AF$1:$AF$326),ROW($AF99:$AG99)),COUNTIF($AF$1:$AF$326,"&lt;"&amp;$AF$1:$AF$326),0))</f>
        <v>99</v>
      </c>
      <c r="AH99" t="str">
        <f t="array" ref="AH99">INDEX($AE$1:$AE$326,SMALL(IF($AF$1:$AF$326=$AG99,ROW($AF$1:$AF$326)),COUNTIF($AG$1:$AG99,$AG99)),1)</f>
        <v>North Devon</v>
      </c>
      <c r="AI99">
        <f t="shared" si="34"/>
        <v>0.78920369347328545</v>
      </c>
      <c r="AN99" t="e">
        <f t="shared" si="35"/>
        <v>#N/A</v>
      </c>
    </row>
    <row r="100" spans="1:40" x14ac:dyDescent="0.25">
      <c r="A100" t="s">
        <v>218</v>
      </c>
      <c r="B100" t="s">
        <v>219</v>
      </c>
      <c r="C100" t="s">
        <v>51</v>
      </c>
      <c r="D100" t="s">
        <v>23</v>
      </c>
      <c r="E100">
        <v>3928</v>
      </c>
      <c r="F100">
        <v>3.2837867210620472E-2</v>
      </c>
      <c r="G100" t="str">
        <f>VLOOKUP($A100,'1213 rural'!$A$4:$C$329,2,FALSE)</f>
        <v/>
      </c>
      <c r="H100" t="str">
        <f>VLOOKUP($A100,'1213 rural'!$A$4:$C$329,3,FALSE)</f>
        <v/>
      </c>
      <c r="I100" t="str">
        <f t="shared" si="37"/>
        <v>9999</v>
      </c>
      <c r="J100" t="str">
        <f t="shared" si="38"/>
        <v/>
      </c>
      <c r="K100" t="str">
        <f t="shared" si="39"/>
        <v/>
      </c>
      <c r="L100" t="str">
        <f t="shared" si="40"/>
        <v>9999</v>
      </c>
      <c r="M100" t="str">
        <f t="shared" si="41"/>
        <v/>
      </c>
      <c r="N100" t="str">
        <f t="shared" si="42"/>
        <v/>
      </c>
      <c r="O100" t="str">
        <f t="shared" si="43"/>
        <v>9999</v>
      </c>
      <c r="P100" t="str">
        <f t="shared" si="44"/>
        <v>Exeter</v>
      </c>
      <c r="Q100" t="str">
        <f t="shared" si="45"/>
        <v/>
      </c>
      <c r="R100" t="str">
        <f t="shared" si="46"/>
        <v>9999</v>
      </c>
      <c r="S100" t="str">
        <f t="shared" si="47"/>
        <v/>
      </c>
      <c r="T100" t="str">
        <f t="shared" si="48"/>
        <v/>
      </c>
      <c r="U100" t="str">
        <f t="shared" si="49"/>
        <v>9999</v>
      </c>
      <c r="V100" t="str">
        <f t="shared" si="50"/>
        <v/>
      </c>
      <c r="W100" t="str">
        <f t="shared" si="51"/>
        <v/>
      </c>
      <c r="X100" t="str">
        <f t="shared" si="52"/>
        <v>9999</v>
      </c>
      <c r="Y100" t="str">
        <f t="shared" si="53"/>
        <v/>
      </c>
      <c r="Z100" t="str">
        <f t="shared" si="54"/>
        <v/>
      </c>
      <c r="AA100" t="str">
        <f t="shared" si="55"/>
        <v>9999</v>
      </c>
      <c r="AE100" t="s">
        <v>220</v>
      </c>
      <c r="AF100" t="str">
        <f t="shared" si="33"/>
        <v>9999</v>
      </c>
      <c r="AG100">
        <f t="array" ref="AG100">INDEX($AF$1:$AF$326,MATCH(SMALL(COUNTIF($AF$1:$AF$326,"&lt;"&amp;$AF$1:$AF$326),ROW($AF100:$AG100)),COUNTIF($AF$1:$AF$326,"&lt;"&amp;$AF$1:$AF$326),0))</f>
        <v>100</v>
      </c>
      <c r="AH100" t="str">
        <f t="array" ref="AH100">INDEX($AE$1:$AE$326,SMALL(IF($AF$1:$AF$326=$AG100,ROW($AF$1:$AF$326)),COUNTIF($AG$1:$AG100,$AG100)),1)</f>
        <v>Test Valley</v>
      </c>
      <c r="AI100">
        <f t="shared" si="34"/>
        <v>0.79189103579347486</v>
      </c>
      <c r="AN100" t="e">
        <f t="shared" si="35"/>
        <v>#N/A</v>
      </c>
    </row>
    <row r="101" spans="1:40" x14ac:dyDescent="0.25">
      <c r="A101" t="s">
        <v>220</v>
      </c>
      <c r="B101" t="s">
        <v>221</v>
      </c>
      <c r="C101" t="s">
        <v>9</v>
      </c>
      <c r="D101" t="s">
        <v>10</v>
      </c>
      <c r="E101">
        <v>1233</v>
      </c>
      <c r="F101">
        <v>1.0998323045634566E-2</v>
      </c>
      <c r="G101" t="str">
        <f>VLOOKUP($A101,'1213 rural'!$A$4:$C$329,2,FALSE)</f>
        <v/>
      </c>
      <c r="H101" t="str">
        <f>VLOOKUP($A101,'1213 rural'!$A$4:$C$329,3,FALSE)</f>
        <v/>
      </c>
      <c r="I101" t="str">
        <f t="shared" si="37"/>
        <v>9999</v>
      </c>
      <c r="J101" t="str">
        <f t="shared" si="38"/>
        <v/>
      </c>
      <c r="K101" t="str">
        <f t="shared" si="39"/>
        <v/>
      </c>
      <c r="L101" t="str">
        <f t="shared" si="40"/>
        <v>9999</v>
      </c>
      <c r="M101" t="str">
        <f t="shared" si="41"/>
        <v>Fareham</v>
      </c>
      <c r="N101" t="str">
        <f t="shared" si="42"/>
        <v/>
      </c>
      <c r="O101" t="str">
        <f t="shared" si="43"/>
        <v>9999</v>
      </c>
      <c r="P101" t="str">
        <f t="shared" si="44"/>
        <v/>
      </c>
      <c r="Q101" t="str">
        <f t="shared" si="45"/>
        <v/>
      </c>
      <c r="R101" t="str">
        <f t="shared" si="46"/>
        <v>9999</v>
      </c>
      <c r="S101" t="str">
        <f t="shared" si="47"/>
        <v/>
      </c>
      <c r="T101" t="str">
        <f t="shared" si="48"/>
        <v/>
      </c>
      <c r="U101" t="str">
        <f t="shared" si="49"/>
        <v>9999</v>
      </c>
      <c r="V101" t="str">
        <f t="shared" si="50"/>
        <v/>
      </c>
      <c r="W101" t="str">
        <f t="shared" si="51"/>
        <v/>
      </c>
      <c r="X101" t="str">
        <f t="shared" si="52"/>
        <v>9999</v>
      </c>
      <c r="Y101" t="str">
        <f t="shared" si="53"/>
        <v/>
      </c>
      <c r="Z101" t="str">
        <f t="shared" si="54"/>
        <v/>
      </c>
      <c r="AA101" t="str">
        <f t="shared" si="55"/>
        <v>9999</v>
      </c>
      <c r="AE101" t="s">
        <v>222</v>
      </c>
      <c r="AF101" t="str">
        <f t="shared" si="33"/>
        <v>9999</v>
      </c>
      <c r="AG101">
        <f t="array" ref="AG101">INDEX($AF$1:$AF$326,MATCH(SMALL(COUNTIF($AF$1:$AF$326,"&lt;"&amp;$AF$1:$AF$326),ROW($AF101:$AG101)),COUNTIF($AF$1:$AF$326,"&lt;"&amp;$AF$1:$AF$326),0))</f>
        <v>101</v>
      </c>
      <c r="AH101" t="str">
        <f t="array" ref="AH101">INDEX($AE$1:$AE$326,SMALL(IF($AF$1:$AF$326=$AG101,ROW($AF$1:$AF$326)),COUNTIF($AG$1:$AG101,$AG101)),1)</f>
        <v>Wellingborough</v>
      </c>
      <c r="AI101">
        <f t="shared" si="34"/>
        <v>0.80184424175603897</v>
      </c>
      <c r="AN101" t="e">
        <f t="shared" si="35"/>
        <v>#N/A</v>
      </c>
    </row>
    <row r="102" spans="1:40" x14ac:dyDescent="0.25">
      <c r="A102" t="s">
        <v>222</v>
      </c>
      <c r="B102" t="s">
        <v>223</v>
      </c>
      <c r="C102" t="s">
        <v>31</v>
      </c>
      <c r="D102" t="s">
        <v>14</v>
      </c>
      <c r="E102">
        <v>29663</v>
      </c>
      <c r="F102">
        <v>0.3226799525710618</v>
      </c>
      <c r="G102" t="str">
        <f>VLOOKUP($A102,'1213 rural'!$A$4:$C$329,2,FALSE)</f>
        <v/>
      </c>
      <c r="H102" t="str">
        <f>VLOOKUP($A102,'1213 rural'!$A$4:$C$329,3,FALSE)</f>
        <v/>
      </c>
      <c r="I102" t="str">
        <f t="shared" si="37"/>
        <v>9999</v>
      </c>
      <c r="J102" t="str">
        <f t="shared" si="38"/>
        <v/>
      </c>
      <c r="K102" t="str">
        <f t="shared" si="39"/>
        <v/>
      </c>
      <c r="L102" t="str">
        <f t="shared" si="40"/>
        <v>9999</v>
      </c>
      <c r="M102" t="str">
        <f t="shared" si="41"/>
        <v/>
      </c>
      <c r="N102" t="str">
        <f t="shared" si="42"/>
        <v/>
      </c>
      <c r="O102" t="str">
        <f t="shared" si="43"/>
        <v>9999</v>
      </c>
      <c r="P102" t="str">
        <f t="shared" si="44"/>
        <v/>
      </c>
      <c r="Q102" t="str">
        <f t="shared" si="45"/>
        <v/>
      </c>
      <c r="R102" t="str">
        <f t="shared" si="46"/>
        <v>9999</v>
      </c>
      <c r="S102" t="str">
        <f t="shared" si="47"/>
        <v/>
      </c>
      <c r="T102" t="str">
        <f t="shared" si="48"/>
        <v/>
      </c>
      <c r="U102" t="str">
        <f t="shared" si="49"/>
        <v>9999</v>
      </c>
      <c r="V102" t="str">
        <f t="shared" si="50"/>
        <v>Fenland</v>
      </c>
      <c r="W102" t="str">
        <f t="shared" si="51"/>
        <v/>
      </c>
      <c r="X102" t="str">
        <f t="shared" si="52"/>
        <v>9999</v>
      </c>
      <c r="Y102" t="str">
        <f t="shared" si="53"/>
        <v/>
      </c>
      <c r="Z102" t="str">
        <f t="shared" si="54"/>
        <v/>
      </c>
      <c r="AA102" t="str">
        <f t="shared" si="55"/>
        <v>9999</v>
      </c>
      <c r="AE102" t="s">
        <v>224</v>
      </c>
      <c r="AF102" t="str">
        <f t="shared" si="33"/>
        <v>9999</v>
      </c>
      <c r="AG102">
        <f t="array" ref="AG102">INDEX($AF$1:$AF$326,MATCH(SMALL(COUNTIF($AF$1:$AF$326,"&lt;"&amp;$AF$1:$AF$326),ROW($AF102:$AG102)),COUNTIF($AF$1:$AF$326,"&lt;"&amp;$AF$1:$AF$326),0))</f>
        <v>102</v>
      </c>
      <c r="AH102" t="str">
        <f t="array" ref="AH102">INDEX($AE$1:$AE$326,SMALL(IF($AF$1:$AF$326=$AG102,ROW($AF$1:$AF$326)),COUNTIF($AG$1:$AG102,$AG102)),1)</f>
        <v>Selby</v>
      </c>
      <c r="AI102">
        <f t="shared" si="34"/>
        <v>0.80299785867237683</v>
      </c>
      <c r="AN102" t="e">
        <f t="shared" si="35"/>
        <v>#N/A</v>
      </c>
    </row>
    <row r="103" spans="1:40" x14ac:dyDescent="0.25">
      <c r="A103" t="s">
        <v>224</v>
      </c>
      <c r="B103" t="s">
        <v>225</v>
      </c>
      <c r="C103" t="s">
        <v>31</v>
      </c>
      <c r="D103" t="s">
        <v>14</v>
      </c>
      <c r="E103">
        <v>29825</v>
      </c>
      <c r="F103">
        <v>0.46351697878623049</v>
      </c>
      <c r="G103" t="str">
        <f>VLOOKUP($A103,'1213 rural'!$A$4:$C$329,2,FALSE)</f>
        <v/>
      </c>
      <c r="H103" t="str">
        <f>VLOOKUP($A103,'1213 rural'!$A$4:$C$329,3,FALSE)</f>
        <v/>
      </c>
      <c r="I103" t="str">
        <f t="shared" si="37"/>
        <v>9999</v>
      </c>
      <c r="J103" t="str">
        <f t="shared" si="38"/>
        <v/>
      </c>
      <c r="K103" t="str">
        <f t="shared" si="39"/>
        <v/>
      </c>
      <c r="L103" t="str">
        <f t="shared" si="40"/>
        <v>9999</v>
      </c>
      <c r="M103" t="str">
        <f t="shared" si="41"/>
        <v/>
      </c>
      <c r="N103" t="str">
        <f t="shared" si="42"/>
        <v/>
      </c>
      <c r="O103" t="str">
        <f t="shared" si="43"/>
        <v>9999</v>
      </c>
      <c r="P103" t="str">
        <f t="shared" si="44"/>
        <v/>
      </c>
      <c r="Q103" t="str">
        <f t="shared" si="45"/>
        <v/>
      </c>
      <c r="R103" t="str">
        <f t="shared" si="46"/>
        <v>9999</v>
      </c>
      <c r="S103" t="str">
        <f t="shared" si="47"/>
        <v/>
      </c>
      <c r="T103" t="str">
        <f t="shared" si="48"/>
        <v/>
      </c>
      <c r="U103" t="str">
        <f t="shared" si="49"/>
        <v>9999</v>
      </c>
      <c r="V103" t="str">
        <f t="shared" si="50"/>
        <v>Forest Heath</v>
      </c>
      <c r="W103" t="str">
        <f t="shared" si="51"/>
        <v/>
      </c>
      <c r="X103" t="str">
        <f t="shared" si="52"/>
        <v>9999</v>
      </c>
      <c r="Y103" t="str">
        <f t="shared" si="53"/>
        <v/>
      </c>
      <c r="Z103" t="str">
        <f t="shared" si="54"/>
        <v/>
      </c>
      <c r="AA103" t="str">
        <f t="shared" si="55"/>
        <v>9999</v>
      </c>
      <c r="AE103" t="s">
        <v>226</v>
      </c>
      <c r="AF103">
        <f t="shared" si="33"/>
        <v>49</v>
      </c>
      <c r="AG103">
        <f t="array" ref="AG103">INDEX($AF$1:$AF$326,MATCH(SMALL(COUNTIF($AF$1:$AF$326,"&lt;"&amp;$AF$1:$AF$326),ROW($AF103:$AG103)),COUNTIF($AF$1:$AF$326,"&lt;"&amp;$AF$1:$AF$326),0))</f>
        <v>103</v>
      </c>
      <c r="AH103" t="str">
        <f t="array" ref="AH103">INDEX($AE$1:$AE$326,SMALL(IF($AF$1:$AF$326=$AG103,ROW($AF$1:$AF$326)),COUNTIF($AG$1:$AG103,$AG103)),1)</f>
        <v>Durham</v>
      </c>
      <c r="AI103">
        <f t="shared" si="34"/>
        <v>0.80492301300859448</v>
      </c>
      <c r="AN103" t="e">
        <f t="shared" si="35"/>
        <v>#N/A</v>
      </c>
    </row>
    <row r="104" spans="1:40" x14ac:dyDescent="0.25">
      <c r="A104" t="s">
        <v>226</v>
      </c>
      <c r="B104" t="s">
        <v>227</v>
      </c>
      <c r="C104" t="s">
        <v>51</v>
      </c>
      <c r="D104" t="s">
        <v>14</v>
      </c>
      <c r="E104">
        <v>57497</v>
      </c>
      <c r="F104">
        <v>0.69374630485406441</v>
      </c>
      <c r="G104">
        <f>VLOOKUP($A104,'1213 rural'!$A$4:$C$329,2,FALSE)</f>
        <v>0.5719816965857093</v>
      </c>
      <c r="H104">
        <f>VLOOKUP($A104,'1213 rural'!$A$4:$C$329,3,FALSE)</f>
        <v>13</v>
      </c>
      <c r="I104">
        <f t="shared" si="37"/>
        <v>49</v>
      </c>
      <c r="J104" t="str">
        <f t="shared" si="38"/>
        <v/>
      </c>
      <c r="K104" t="str">
        <f t="shared" si="39"/>
        <v/>
      </c>
      <c r="L104" t="str">
        <f t="shared" si="40"/>
        <v>9999</v>
      </c>
      <c r="M104" t="str">
        <f t="shared" si="41"/>
        <v/>
      </c>
      <c r="N104" t="str">
        <f t="shared" si="42"/>
        <v/>
      </c>
      <c r="O104" t="str">
        <f t="shared" si="43"/>
        <v>9999</v>
      </c>
      <c r="P104" t="str">
        <f t="shared" si="44"/>
        <v/>
      </c>
      <c r="Q104" t="str">
        <f t="shared" si="45"/>
        <v/>
      </c>
      <c r="R104" t="str">
        <f t="shared" si="46"/>
        <v>9999</v>
      </c>
      <c r="S104" t="str">
        <f t="shared" si="47"/>
        <v/>
      </c>
      <c r="T104" t="str">
        <f t="shared" si="48"/>
        <v/>
      </c>
      <c r="U104" t="str">
        <f t="shared" si="49"/>
        <v>9999</v>
      </c>
      <c r="V104" t="str">
        <f t="shared" si="50"/>
        <v>Forest of Dean</v>
      </c>
      <c r="W104">
        <f t="shared" si="51"/>
        <v>0.5719816965857093</v>
      </c>
      <c r="X104">
        <f t="shared" si="52"/>
        <v>21</v>
      </c>
      <c r="Y104" t="str">
        <f t="shared" si="53"/>
        <v/>
      </c>
      <c r="Z104" t="str">
        <f t="shared" si="54"/>
        <v/>
      </c>
      <c r="AA104" t="str">
        <f t="shared" si="55"/>
        <v>9999</v>
      </c>
      <c r="AE104" t="s">
        <v>228</v>
      </c>
      <c r="AF104" t="str">
        <f t="shared" si="33"/>
        <v>9999</v>
      </c>
      <c r="AG104">
        <f t="array" ref="AG104">INDEX($AF$1:$AF$326,MATCH(SMALL(COUNTIF($AF$1:$AF$326,"&lt;"&amp;$AF$1:$AF$326),ROW($AF104:$AG104)),COUNTIF($AF$1:$AF$326,"&lt;"&amp;$AF$1:$AF$326),0))</f>
        <v>104</v>
      </c>
      <c r="AH104" t="str">
        <f t="array" ref="AH104">INDEX($AE$1:$AE$326,SMALL(IF($AF$1:$AF$326=$AG104,ROW($AF$1:$AF$326)),COUNTIF($AG$1:$AG104,$AG104)),1)</f>
        <v>Surrey Heath</v>
      </c>
      <c r="AI104">
        <f t="shared" si="34"/>
        <v>0.80910240202275607</v>
      </c>
      <c r="AN104" t="e">
        <f t="shared" si="35"/>
        <v>#N/A</v>
      </c>
    </row>
    <row r="105" spans="1:40" x14ac:dyDescent="0.25">
      <c r="A105" t="s">
        <v>228</v>
      </c>
      <c r="B105" t="s">
        <v>229</v>
      </c>
      <c r="C105" t="s">
        <v>13</v>
      </c>
      <c r="D105" t="s">
        <v>18</v>
      </c>
      <c r="E105">
        <v>18056</v>
      </c>
      <c r="F105">
        <v>0.23574879227053139</v>
      </c>
      <c r="G105" t="str">
        <f>VLOOKUP($A105,'1213 rural'!$A$4:$C$329,2,FALSE)</f>
        <v/>
      </c>
      <c r="H105" t="str">
        <f>VLOOKUP($A105,'1213 rural'!$A$4:$C$329,3,FALSE)</f>
        <v/>
      </c>
      <c r="I105" t="str">
        <f t="shared" si="37"/>
        <v>9999</v>
      </c>
      <c r="J105" t="str">
        <f t="shared" si="38"/>
        <v/>
      </c>
      <c r="K105" t="str">
        <f t="shared" si="39"/>
        <v/>
      </c>
      <c r="L105" t="str">
        <f t="shared" si="40"/>
        <v>9999</v>
      </c>
      <c r="M105" t="str">
        <f t="shared" si="41"/>
        <v/>
      </c>
      <c r="N105" t="str">
        <f t="shared" si="42"/>
        <v/>
      </c>
      <c r="O105" t="str">
        <f t="shared" si="43"/>
        <v>9999</v>
      </c>
      <c r="P105" t="str">
        <f t="shared" si="44"/>
        <v/>
      </c>
      <c r="Q105" t="str">
        <f t="shared" si="45"/>
        <v/>
      </c>
      <c r="R105" t="str">
        <f t="shared" si="46"/>
        <v>9999</v>
      </c>
      <c r="S105" t="str">
        <f t="shared" si="47"/>
        <v/>
      </c>
      <c r="T105" t="str">
        <f t="shared" si="48"/>
        <v/>
      </c>
      <c r="U105" t="str">
        <f t="shared" si="49"/>
        <v>9999</v>
      </c>
      <c r="V105" t="str">
        <f t="shared" si="50"/>
        <v/>
      </c>
      <c r="W105" t="str">
        <f t="shared" si="51"/>
        <v/>
      </c>
      <c r="X105" t="str">
        <f t="shared" si="52"/>
        <v>9999</v>
      </c>
      <c r="Y105" t="str">
        <f t="shared" si="53"/>
        <v>Fylde</v>
      </c>
      <c r="Z105" t="str">
        <f t="shared" si="54"/>
        <v/>
      </c>
      <c r="AA105" t="str">
        <f t="shared" si="55"/>
        <v>9999</v>
      </c>
      <c r="AE105" t="s">
        <v>230</v>
      </c>
      <c r="AF105" t="str">
        <f t="shared" si="33"/>
        <v>9999</v>
      </c>
      <c r="AG105">
        <f t="array" ref="AG105">INDEX($AF$1:$AF$326,MATCH(SMALL(COUNTIF($AF$1:$AF$326,"&lt;"&amp;$AF$1:$AF$326),ROW($AF105:$AG105)),COUNTIF($AF$1:$AF$326,"&lt;"&amp;$AF$1:$AF$326),0))</f>
        <v>105</v>
      </c>
      <c r="AH105" t="str">
        <f t="array" ref="AH105">INDEX($AE$1:$AE$326,SMALL(IF($AF$1:$AF$326=$AG105,ROW($AF$1:$AF$326)),COUNTIF($AG$1:$AG105,$AG105)),1)</f>
        <v>Torridge</v>
      </c>
      <c r="AI105">
        <f t="shared" si="34"/>
        <v>0.81179813286429436</v>
      </c>
      <c r="AN105" t="e">
        <f t="shared" si="35"/>
        <v>#N/A</v>
      </c>
    </row>
    <row r="106" spans="1:40" x14ac:dyDescent="0.25">
      <c r="A106" t="s">
        <v>230</v>
      </c>
      <c r="B106" t="s">
        <v>231</v>
      </c>
      <c r="C106" t="s">
        <v>165</v>
      </c>
      <c r="D106" t="s">
        <v>35</v>
      </c>
      <c r="E106">
        <v>18421</v>
      </c>
      <c r="F106">
        <v>9.6097866346705613E-2</v>
      </c>
      <c r="G106" t="str">
        <f>VLOOKUP($A106,'1213 rural'!$A$4:$C$329,2,FALSE)</f>
        <v/>
      </c>
      <c r="H106" t="str">
        <f>VLOOKUP($A106,'1213 rural'!$A$4:$C$329,3,FALSE)</f>
        <v/>
      </c>
      <c r="I106" t="str">
        <f t="shared" si="37"/>
        <v>9999</v>
      </c>
      <c r="J106" t="str">
        <f t="shared" si="38"/>
        <v>Gateshead</v>
      </c>
      <c r="K106" t="str">
        <f t="shared" si="39"/>
        <v/>
      </c>
      <c r="L106" t="str">
        <f t="shared" si="40"/>
        <v>9999</v>
      </c>
      <c r="M106" t="str">
        <f t="shared" si="41"/>
        <v/>
      </c>
      <c r="N106" t="str">
        <f t="shared" si="42"/>
        <v/>
      </c>
      <c r="O106" t="str">
        <f t="shared" si="43"/>
        <v>9999</v>
      </c>
      <c r="P106" t="str">
        <f t="shared" si="44"/>
        <v/>
      </c>
      <c r="Q106" t="str">
        <f t="shared" si="45"/>
        <v/>
      </c>
      <c r="R106" t="str">
        <f t="shared" si="46"/>
        <v>9999</v>
      </c>
      <c r="S106" t="str">
        <f t="shared" si="47"/>
        <v/>
      </c>
      <c r="T106" t="str">
        <f t="shared" si="48"/>
        <v/>
      </c>
      <c r="U106" t="str">
        <f t="shared" si="49"/>
        <v>9999</v>
      </c>
      <c r="V106" t="str">
        <f t="shared" si="50"/>
        <v/>
      </c>
      <c r="W106" t="str">
        <f t="shared" si="51"/>
        <v/>
      </c>
      <c r="X106" t="str">
        <f t="shared" si="52"/>
        <v>9999</v>
      </c>
      <c r="Y106" t="str">
        <f t="shared" si="53"/>
        <v/>
      </c>
      <c r="Z106" t="str">
        <f t="shared" si="54"/>
        <v/>
      </c>
      <c r="AA106" t="str">
        <f t="shared" si="55"/>
        <v>9999</v>
      </c>
      <c r="AE106" t="s">
        <v>232</v>
      </c>
      <c r="AF106" t="str">
        <f t="shared" si="33"/>
        <v>9999</v>
      </c>
      <c r="AG106">
        <f t="array" ref="AG106">INDEX($AF$1:$AF$326,MATCH(SMALL(COUNTIF($AF$1:$AF$326,"&lt;"&amp;$AF$1:$AF$326),ROW($AF106:$AG106)),COUNTIF($AF$1:$AF$326,"&lt;"&amp;$AF$1:$AF$326),0))</f>
        <v>106</v>
      </c>
      <c r="AH106" t="str">
        <f t="array" ref="AH106">INDEX($AE$1:$AE$326,SMALL(IF($AF$1:$AF$326=$AG106,ROW($AF$1:$AF$326)),COUNTIF($AG$1:$AG106,$AG106)),1)</f>
        <v>Rutland</v>
      </c>
      <c r="AI106">
        <f t="shared" si="34"/>
        <v>0.81294203723274527</v>
      </c>
      <c r="AN106" t="e">
        <f t="shared" si="35"/>
        <v>#N/A</v>
      </c>
    </row>
    <row r="107" spans="1:40" x14ac:dyDescent="0.25">
      <c r="A107" t="s">
        <v>232</v>
      </c>
      <c r="B107" t="s">
        <v>233</v>
      </c>
      <c r="C107" t="s">
        <v>17</v>
      </c>
      <c r="D107" t="s">
        <v>10</v>
      </c>
      <c r="E107">
        <v>22227</v>
      </c>
      <c r="F107">
        <v>0.19642446844235495</v>
      </c>
      <c r="G107" t="str">
        <f>VLOOKUP($A107,'1213 rural'!$A$4:$C$329,2,FALSE)</f>
        <v/>
      </c>
      <c r="H107" t="str">
        <f>VLOOKUP($A107,'1213 rural'!$A$4:$C$329,3,FALSE)</f>
        <v/>
      </c>
      <c r="I107" t="str">
        <f t="shared" si="37"/>
        <v>9999</v>
      </c>
      <c r="J107" t="str">
        <f t="shared" si="38"/>
        <v/>
      </c>
      <c r="K107" t="str">
        <f t="shared" si="39"/>
        <v/>
      </c>
      <c r="L107" t="str">
        <f t="shared" si="40"/>
        <v>9999</v>
      </c>
      <c r="M107" t="str">
        <f t="shared" si="41"/>
        <v>Gedling</v>
      </c>
      <c r="N107" t="str">
        <f t="shared" si="42"/>
        <v/>
      </c>
      <c r="O107" t="str">
        <f t="shared" si="43"/>
        <v>9999</v>
      </c>
      <c r="P107" t="str">
        <f t="shared" si="44"/>
        <v/>
      </c>
      <c r="Q107" t="str">
        <f t="shared" si="45"/>
        <v/>
      </c>
      <c r="R107" t="str">
        <f t="shared" si="46"/>
        <v>9999</v>
      </c>
      <c r="S107" t="str">
        <f t="shared" si="47"/>
        <v/>
      </c>
      <c r="T107" t="str">
        <f t="shared" si="48"/>
        <v/>
      </c>
      <c r="U107" t="str">
        <f t="shared" si="49"/>
        <v>9999</v>
      </c>
      <c r="V107" t="str">
        <f t="shared" si="50"/>
        <v/>
      </c>
      <c r="W107" t="str">
        <f t="shared" si="51"/>
        <v/>
      </c>
      <c r="X107" t="str">
        <f t="shared" si="52"/>
        <v>9999</v>
      </c>
      <c r="Y107" t="str">
        <f t="shared" si="53"/>
        <v/>
      </c>
      <c r="Z107" t="str">
        <f t="shared" si="54"/>
        <v/>
      </c>
      <c r="AA107" t="str">
        <f t="shared" si="55"/>
        <v>9999</v>
      </c>
      <c r="AE107" t="s">
        <v>234</v>
      </c>
      <c r="AF107" t="str">
        <f t="shared" si="33"/>
        <v>9999</v>
      </c>
      <c r="AG107">
        <f t="array" ref="AG107">INDEX($AF$1:$AF$326,MATCH(SMALL(COUNTIF($AF$1:$AF$326,"&lt;"&amp;$AF$1:$AF$326),ROW($AF107:$AG107)),COUNTIF($AF$1:$AF$326,"&lt;"&amp;$AF$1:$AF$326),0))</f>
        <v>107</v>
      </c>
      <c r="AH107" t="str">
        <f t="array" ref="AH107">INDEX($AE$1:$AE$326,SMALL(IF($AF$1:$AF$326=$AG107,ROW($AF$1:$AF$326)),COUNTIF($AG$1:$AG107,$AG107)),1)</f>
        <v>Aylesbury Vale</v>
      </c>
      <c r="AI107">
        <f t="shared" si="34"/>
        <v>0.81460864842848413</v>
      </c>
      <c r="AN107" t="e">
        <f t="shared" si="35"/>
        <v>#N/A</v>
      </c>
    </row>
    <row r="108" spans="1:40" x14ac:dyDescent="0.25">
      <c r="A108" t="s">
        <v>234</v>
      </c>
      <c r="B108" t="s">
        <v>235</v>
      </c>
      <c r="C108" t="s">
        <v>51</v>
      </c>
      <c r="D108" t="s">
        <v>23</v>
      </c>
      <c r="E108">
        <v>0</v>
      </c>
      <c r="F108">
        <v>0</v>
      </c>
      <c r="G108" t="str">
        <f>VLOOKUP($A108,'1213 rural'!$A$4:$C$329,2,FALSE)</f>
        <v/>
      </c>
      <c r="H108" t="str">
        <f>VLOOKUP($A108,'1213 rural'!$A$4:$C$329,3,FALSE)</f>
        <v/>
      </c>
      <c r="I108" t="str">
        <f t="shared" si="37"/>
        <v>9999</v>
      </c>
      <c r="J108" t="str">
        <f t="shared" si="38"/>
        <v/>
      </c>
      <c r="K108" t="str">
        <f t="shared" si="39"/>
        <v/>
      </c>
      <c r="L108" t="str">
        <f t="shared" si="40"/>
        <v>9999</v>
      </c>
      <c r="M108" t="str">
        <f t="shared" si="41"/>
        <v/>
      </c>
      <c r="N108" t="str">
        <f t="shared" si="42"/>
        <v/>
      </c>
      <c r="O108" t="str">
        <f t="shared" si="43"/>
        <v>9999</v>
      </c>
      <c r="P108" t="str">
        <f t="shared" si="44"/>
        <v>Gloucester</v>
      </c>
      <c r="Q108" t="str">
        <f t="shared" si="45"/>
        <v/>
      </c>
      <c r="R108" t="str">
        <f t="shared" si="46"/>
        <v>9999</v>
      </c>
      <c r="S108" t="str">
        <f t="shared" si="47"/>
        <v/>
      </c>
      <c r="T108" t="str">
        <f t="shared" si="48"/>
        <v/>
      </c>
      <c r="U108" t="str">
        <f t="shared" si="49"/>
        <v>9999</v>
      </c>
      <c r="V108" t="str">
        <f t="shared" si="50"/>
        <v/>
      </c>
      <c r="W108" t="str">
        <f t="shared" si="51"/>
        <v/>
      </c>
      <c r="X108" t="str">
        <f t="shared" si="52"/>
        <v>9999</v>
      </c>
      <c r="Y108" t="str">
        <f t="shared" si="53"/>
        <v/>
      </c>
      <c r="Z108" t="str">
        <f t="shared" si="54"/>
        <v/>
      </c>
      <c r="AA108" t="str">
        <f t="shared" si="55"/>
        <v>9999</v>
      </c>
      <c r="AE108" t="s">
        <v>236</v>
      </c>
      <c r="AF108" t="str">
        <f t="shared" si="33"/>
        <v>9999</v>
      </c>
      <c r="AG108">
        <f t="array" ref="AG108">INDEX($AF$1:$AF$326,MATCH(SMALL(COUNTIF($AF$1:$AF$326,"&lt;"&amp;$AF$1:$AF$326),ROW($AF108:$AG108)),COUNTIF($AF$1:$AF$326,"&lt;"&amp;$AF$1:$AF$326),0))</f>
        <v>108</v>
      </c>
      <c r="AH108" t="str">
        <f t="array" ref="AH108">INDEX($AE$1:$AE$326,SMALL(IF($AF$1:$AF$326=$AG108,ROW($AF$1:$AF$326)),COUNTIF($AG$1:$AG108,$AG108)),1)</f>
        <v>Maldon</v>
      </c>
      <c r="AI108">
        <f t="shared" si="34"/>
        <v>0.81509082440614811</v>
      </c>
      <c r="AN108" t="e">
        <f t="shared" si="35"/>
        <v>#N/A</v>
      </c>
    </row>
    <row r="109" spans="1:40" x14ac:dyDescent="0.25">
      <c r="A109" t="s">
        <v>236</v>
      </c>
      <c r="B109" t="s">
        <v>237</v>
      </c>
      <c r="C109" t="s">
        <v>9</v>
      </c>
      <c r="D109" t="s">
        <v>10</v>
      </c>
      <c r="E109">
        <v>0</v>
      </c>
      <c r="F109">
        <v>0</v>
      </c>
      <c r="G109" t="str">
        <f>VLOOKUP($A109,'1213 rural'!$A$4:$C$329,2,FALSE)</f>
        <v/>
      </c>
      <c r="H109" t="str">
        <f>VLOOKUP($A109,'1213 rural'!$A$4:$C$329,3,FALSE)</f>
        <v/>
      </c>
      <c r="I109" t="str">
        <f t="shared" si="37"/>
        <v>9999</v>
      </c>
      <c r="J109" t="str">
        <f t="shared" si="38"/>
        <v/>
      </c>
      <c r="K109" t="str">
        <f t="shared" si="39"/>
        <v/>
      </c>
      <c r="L109" t="str">
        <f t="shared" si="40"/>
        <v>9999</v>
      </c>
      <c r="M109" t="str">
        <f t="shared" si="41"/>
        <v>Gosport</v>
      </c>
      <c r="N109" t="str">
        <f t="shared" si="42"/>
        <v/>
      </c>
      <c r="O109" t="str">
        <f t="shared" si="43"/>
        <v>9999</v>
      </c>
      <c r="P109" t="str">
        <f t="shared" si="44"/>
        <v/>
      </c>
      <c r="Q109" t="str">
        <f t="shared" si="45"/>
        <v/>
      </c>
      <c r="R109" t="str">
        <f t="shared" si="46"/>
        <v>9999</v>
      </c>
      <c r="S109" t="str">
        <f t="shared" si="47"/>
        <v/>
      </c>
      <c r="T109" t="str">
        <f t="shared" si="48"/>
        <v/>
      </c>
      <c r="U109" t="str">
        <f t="shared" si="49"/>
        <v>9999</v>
      </c>
      <c r="V109" t="str">
        <f t="shared" si="50"/>
        <v/>
      </c>
      <c r="W109" t="str">
        <f t="shared" si="51"/>
        <v/>
      </c>
      <c r="X109" t="str">
        <f t="shared" si="52"/>
        <v>9999</v>
      </c>
      <c r="Y109" t="str">
        <f t="shared" si="53"/>
        <v/>
      </c>
      <c r="Z109" t="str">
        <f t="shared" si="54"/>
        <v/>
      </c>
      <c r="AA109" t="str">
        <f t="shared" si="55"/>
        <v>9999</v>
      </c>
      <c r="AE109" t="s">
        <v>238</v>
      </c>
      <c r="AF109" t="str">
        <f t="shared" si="33"/>
        <v>9999</v>
      </c>
      <c r="AG109">
        <f t="array" ref="AG109">INDEX($AF$1:$AF$326,MATCH(SMALL(COUNTIF($AF$1:$AF$326,"&lt;"&amp;$AF$1:$AF$326),ROW($AF109:$AG109)),COUNTIF($AF$1:$AF$326,"&lt;"&amp;$AF$1:$AF$326),0))</f>
        <v>109</v>
      </c>
      <c r="AH109" t="str">
        <f t="array" ref="AH109">INDEX($AE$1:$AE$326,SMALL(IF($AF$1:$AF$326=$AG109,ROW($AF$1:$AF$326)),COUNTIF($AG$1:$AG109,$AG109)),1)</f>
        <v>Tewkesbury</v>
      </c>
      <c r="AI109">
        <f t="shared" si="34"/>
        <v>0.81747051267079296</v>
      </c>
      <c r="AN109" t="e">
        <f t="shared" si="35"/>
        <v>#N/A</v>
      </c>
    </row>
    <row r="110" spans="1:40" x14ac:dyDescent="0.25">
      <c r="A110" t="s">
        <v>238</v>
      </c>
      <c r="B110" t="s">
        <v>239</v>
      </c>
      <c r="C110" t="s">
        <v>9</v>
      </c>
      <c r="D110" t="s">
        <v>35</v>
      </c>
      <c r="E110">
        <v>18815</v>
      </c>
      <c r="F110">
        <v>0.18899860373075109</v>
      </c>
      <c r="G110" t="str">
        <f>VLOOKUP($A110,'1213 rural'!$A$4:$C$329,2,FALSE)</f>
        <v/>
      </c>
      <c r="H110" t="str">
        <f>VLOOKUP($A110,'1213 rural'!$A$4:$C$329,3,FALSE)</f>
        <v/>
      </c>
      <c r="I110" t="str">
        <f t="shared" si="37"/>
        <v>9999</v>
      </c>
      <c r="J110" t="str">
        <f t="shared" si="38"/>
        <v>Gravesham</v>
      </c>
      <c r="K110" t="str">
        <f t="shared" si="39"/>
        <v/>
      </c>
      <c r="L110" t="str">
        <f t="shared" si="40"/>
        <v>9999</v>
      </c>
      <c r="M110" t="str">
        <f t="shared" si="41"/>
        <v/>
      </c>
      <c r="N110" t="str">
        <f t="shared" si="42"/>
        <v/>
      </c>
      <c r="O110" t="str">
        <f t="shared" si="43"/>
        <v>9999</v>
      </c>
      <c r="P110" t="str">
        <f t="shared" si="44"/>
        <v/>
      </c>
      <c r="Q110" t="str">
        <f t="shared" si="45"/>
        <v/>
      </c>
      <c r="R110" t="str">
        <f t="shared" si="46"/>
        <v>9999</v>
      </c>
      <c r="S110" t="str">
        <f t="shared" si="47"/>
        <v/>
      </c>
      <c r="T110" t="str">
        <f t="shared" si="48"/>
        <v/>
      </c>
      <c r="U110" t="str">
        <f t="shared" si="49"/>
        <v>9999</v>
      </c>
      <c r="V110" t="str">
        <f t="shared" si="50"/>
        <v/>
      </c>
      <c r="W110" t="str">
        <f t="shared" si="51"/>
        <v/>
      </c>
      <c r="X110" t="str">
        <f t="shared" si="52"/>
        <v>9999</v>
      </c>
      <c r="Y110" t="str">
        <f t="shared" si="53"/>
        <v/>
      </c>
      <c r="Z110" t="str">
        <f t="shared" si="54"/>
        <v/>
      </c>
      <c r="AA110" t="str">
        <f t="shared" si="55"/>
        <v>9999</v>
      </c>
      <c r="AE110" t="s">
        <v>240</v>
      </c>
      <c r="AF110" t="str">
        <f t="shared" si="33"/>
        <v>9999</v>
      </c>
      <c r="AG110">
        <f t="array" ref="AG110">INDEX($AF$1:$AF$326,MATCH(SMALL(COUNTIF($AF$1:$AF$326,"&lt;"&amp;$AF$1:$AF$326),ROW($AF110:$AG110)),COUNTIF($AF$1:$AF$326,"&lt;"&amp;$AF$1:$AF$326),0))</f>
        <v>110</v>
      </c>
      <c r="AH110" t="str">
        <f t="array" ref="AH110">INDEX($AE$1:$AE$326,SMALL(IF($AF$1:$AF$326=$AG110,ROW($AF$1:$AF$326)),COUNTIF($AG$1:$AG110,$AG110)),1)</f>
        <v>Milton Keynes</v>
      </c>
      <c r="AI110">
        <f t="shared" si="34"/>
        <v>0.82164075338136766</v>
      </c>
      <c r="AN110" t="e">
        <f t="shared" si="35"/>
        <v>#N/A</v>
      </c>
    </row>
    <row r="111" spans="1:40" x14ac:dyDescent="0.25">
      <c r="A111" t="s">
        <v>240</v>
      </c>
      <c r="B111" t="s">
        <v>241</v>
      </c>
      <c r="C111" t="s">
        <v>31</v>
      </c>
      <c r="D111" t="s">
        <v>18</v>
      </c>
      <c r="E111">
        <v>25459</v>
      </c>
      <c r="F111">
        <v>0.26198046903137512</v>
      </c>
      <c r="G111" t="str">
        <f>VLOOKUP($A111,'1213 rural'!$A$4:$C$329,2,FALSE)</f>
        <v/>
      </c>
      <c r="H111" t="str">
        <f>VLOOKUP($A111,'1213 rural'!$A$4:$C$329,3,FALSE)</f>
        <v/>
      </c>
      <c r="I111" t="str">
        <f t="shared" si="37"/>
        <v>9999</v>
      </c>
      <c r="J111" t="str">
        <f t="shared" si="38"/>
        <v/>
      </c>
      <c r="K111" t="str">
        <f t="shared" si="39"/>
        <v/>
      </c>
      <c r="L111" t="str">
        <f t="shared" si="40"/>
        <v>9999</v>
      </c>
      <c r="M111" t="str">
        <f t="shared" si="41"/>
        <v/>
      </c>
      <c r="N111" t="str">
        <f t="shared" si="42"/>
        <v/>
      </c>
      <c r="O111" t="str">
        <f t="shared" si="43"/>
        <v>9999</v>
      </c>
      <c r="P111" t="str">
        <f t="shared" si="44"/>
        <v/>
      </c>
      <c r="Q111" t="str">
        <f t="shared" si="45"/>
        <v/>
      </c>
      <c r="R111" t="str">
        <f t="shared" si="46"/>
        <v>9999</v>
      </c>
      <c r="S111" t="str">
        <f t="shared" si="47"/>
        <v/>
      </c>
      <c r="T111" t="str">
        <f t="shared" si="48"/>
        <v/>
      </c>
      <c r="U111" t="str">
        <f t="shared" si="49"/>
        <v>9999</v>
      </c>
      <c r="V111" t="str">
        <f t="shared" si="50"/>
        <v/>
      </c>
      <c r="W111" t="str">
        <f t="shared" si="51"/>
        <v/>
      </c>
      <c r="X111" t="str">
        <f t="shared" si="52"/>
        <v>9999</v>
      </c>
      <c r="Y111" t="str">
        <f t="shared" si="53"/>
        <v>Great Yarmouth</v>
      </c>
      <c r="Z111" t="str">
        <f t="shared" si="54"/>
        <v/>
      </c>
      <c r="AA111" t="str">
        <f t="shared" si="55"/>
        <v>9999</v>
      </c>
      <c r="AE111" t="s">
        <v>242</v>
      </c>
      <c r="AF111" t="str">
        <f t="shared" si="33"/>
        <v>9999</v>
      </c>
      <c r="AG111">
        <f t="array" ref="AG111">INDEX($AF$1:$AF$326,MATCH(SMALL(COUNTIF($AF$1:$AF$326,"&lt;"&amp;$AF$1:$AF$326),ROW($AF111:$AG111)),COUNTIF($AF$1:$AF$326,"&lt;"&amp;$AF$1:$AF$326),0))</f>
        <v>111</v>
      </c>
      <c r="AH111" t="str">
        <f t="array" ref="AH111">INDEX($AE$1:$AE$326,SMALL(IF($AF$1:$AF$326=$AG111,ROW($AF$1:$AF$326)),COUNTIF($AG$1:$AG111,$AG111)),1)</f>
        <v>Uttlesford</v>
      </c>
      <c r="AI111">
        <f t="shared" si="34"/>
        <v>0.83612040133779264</v>
      </c>
      <c r="AN111" t="e">
        <f t="shared" si="35"/>
        <v>#N/A</v>
      </c>
    </row>
    <row r="112" spans="1:40" x14ac:dyDescent="0.25">
      <c r="A112" t="s">
        <v>242</v>
      </c>
      <c r="B112" t="s">
        <v>243</v>
      </c>
      <c r="C112" t="s">
        <v>34</v>
      </c>
      <c r="D112" t="s">
        <v>35</v>
      </c>
      <c r="E112">
        <v>0</v>
      </c>
      <c r="F112">
        <v>0</v>
      </c>
      <c r="G112" t="str">
        <f>VLOOKUP($A112,'1213 rural'!$A$4:$C$329,2,FALSE)</f>
        <v/>
      </c>
      <c r="H112" t="str">
        <f>VLOOKUP($A112,'1213 rural'!$A$4:$C$329,3,FALSE)</f>
        <v/>
      </c>
      <c r="I112" t="str">
        <f t="shared" si="37"/>
        <v>9999</v>
      </c>
      <c r="J112" t="str">
        <f t="shared" si="38"/>
        <v>Greenwich</v>
      </c>
      <c r="K112" t="str">
        <f t="shared" si="39"/>
        <v/>
      </c>
      <c r="L112" t="str">
        <f t="shared" si="40"/>
        <v>9999</v>
      </c>
      <c r="M112" t="str">
        <f t="shared" si="41"/>
        <v/>
      </c>
      <c r="N112" t="str">
        <f t="shared" si="42"/>
        <v/>
      </c>
      <c r="O112" t="str">
        <f t="shared" si="43"/>
        <v>9999</v>
      </c>
      <c r="P112" t="str">
        <f t="shared" si="44"/>
        <v/>
      </c>
      <c r="Q112" t="str">
        <f t="shared" si="45"/>
        <v/>
      </c>
      <c r="R112" t="str">
        <f t="shared" si="46"/>
        <v>9999</v>
      </c>
      <c r="S112" t="str">
        <f t="shared" si="47"/>
        <v/>
      </c>
      <c r="T112" t="str">
        <f t="shared" si="48"/>
        <v/>
      </c>
      <c r="U112" t="str">
        <f t="shared" si="49"/>
        <v>9999</v>
      </c>
      <c r="V112" t="str">
        <f t="shared" si="50"/>
        <v/>
      </c>
      <c r="W112" t="str">
        <f t="shared" si="51"/>
        <v/>
      </c>
      <c r="X112" t="str">
        <f t="shared" si="52"/>
        <v>9999</v>
      </c>
      <c r="Y112" t="str">
        <f t="shared" si="53"/>
        <v/>
      </c>
      <c r="Z112" t="str">
        <f t="shared" si="54"/>
        <v/>
      </c>
      <c r="AA112" t="str">
        <f t="shared" si="55"/>
        <v>9999</v>
      </c>
      <c r="AE112" t="s">
        <v>244</v>
      </c>
      <c r="AF112">
        <f t="shared" si="33"/>
        <v>119</v>
      </c>
      <c r="AG112">
        <f t="array" ref="AG112">INDEX($AF$1:$AF$326,MATCH(SMALL(COUNTIF($AF$1:$AF$326,"&lt;"&amp;$AF$1:$AF$326),ROW($AF112:$AG112)),COUNTIF($AF$1:$AF$326,"&lt;"&amp;$AF$1:$AF$326),0))</f>
        <v>112</v>
      </c>
      <c r="AH112" t="str">
        <f t="array" ref="AH112">INDEX($AE$1:$AE$326,SMALL(IF($AF$1:$AF$326=$AG112,ROW($AF$1:$AF$326)),COUNTIF($AG$1:$AG112,$AG112)),1)</f>
        <v>Cheshire East</v>
      </c>
      <c r="AI112">
        <f t="shared" si="34"/>
        <v>0.83766975504505647</v>
      </c>
      <c r="AN112" t="e">
        <f t="shared" si="35"/>
        <v>#N/A</v>
      </c>
    </row>
    <row r="113" spans="1:40" x14ac:dyDescent="0.25">
      <c r="A113" t="s">
        <v>244</v>
      </c>
      <c r="B113" t="s">
        <v>245</v>
      </c>
      <c r="C113" t="s">
        <v>9</v>
      </c>
      <c r="D113" t="s">
        <v>18</v>
      </c>
      <c r="E113">
        <v>37774</v>
      </c>
      <c r="F113">
        <v>0.27559790459791916</v>
      </c>
      <c r="G113">
        <f>VLOOKUP($A113,'1213 rural'!$A$4:$C$329,2,FALSE)</f>
        <v>0.8808103455178764</v>
      </c>
      <c r="H113">
        <f>VLOOKUP($A113,'1213 rural'!$A$4:$C$329,3,FALSE)</f>
        <v>22</v>
      </c>
      <c r="I113">
        <f t="shared" si="37"/>
        <v>119</v>
      </c>
      <c r="J113" t="str">
        <f t="shared" si="38"/>
        <v/>
      </c>
      <c r="K113" t="str">
        <f t="shared" si="39"/>
        <v/>
      </c>
      <c r="L113" t="str">
        <f t="shared" si="40"/>
        <v>9999</v>
      </c>
      <c r="M113" t="str">
        <f t="shared" si="41"/>
        <v/>
      </c>
      <c r="N113" t="str">
        <f t="shared" si="42"/>
        <v/>
      </c>
      <c r="O113" t="str">
        <f t="shared" si="43"/>
        <v>9999</v>
      </c>
      <c r="P113" t="str">
        <f t="shared" si="44"/>
        <v/>
      </c>
      <c r="Q113" t="str">
        <f t="shared" si="45"/>
        <v/>
      </c>
      <c r="R113" t="str">
        <f t="shared" si="46"/>
        <v>9999</v>
      </c>
      <c r="S113" t="str">
        <f t="shared" si="47"/>
        <v/>
      </c>
      <c r="T113" t="str">
        <f t="shared" si="48"/>
        <v/>
      </c>
      <c r="U113" t="str">
        <f t="shared" si="49"/>
        <v>9999</v>
      </c>
      <c r="V113" t="str">
        <f t="shared" si="50"/>
        <v/>
      </c>
      <c r="W113" t="str">
        <f t="shared" si="51"/>
        <v/>
      </c>
      <c r="X113" t="str">
        <f t="shared" si="52"/>
        <v>9999</v>
      </c>
      <c r="Y113" t="str">
        <f t="shared" si="53"/>
        <v>Guildford</v>
      </c>
      <c r="Z113">
        <f t="shared" si="54"/>
        <v>0.8808103455178764</v>
      </c>
      <c r="AA113">
        <f t="shared" si="55"/>
        <v>30</v>
      </c>
      <c r="AE113" t="s">
        <v>246</v>
      </c>
      <c r="AF113" t="str">
        <f t="shared" si="33"/>
        <v>9999</v>
      </c>
      <c r="AG113">
        <f t="array" ref="AG113">INDEX($AF$1:$AF$326,MATCH(SMALL(COUNTIF($AF$1:$AF$326,"&lt;"&amp;$AF$1:$AF$326),ROW($AF113:$AG113)),COUNTIF($AF$1:$AF$326,"&lt;"&amp;$AF$1:$AF$326),0))</f>
        <v>113</v>
      </c>
      <c r="AH113" t="str">
        <f t="array" ref="AH113">INDEX($AE$1:$AE$326,SMALL(IF($AF$1:$AF$326=$AG113,ROW($AF$1:$AF$326)),COUNTIF($AG$1:$AG113,$AG113)),1)</f>
        <v>North Lincolnshire</v>
      </c>
      <c r="AI113">
        <f t="shared" si="34"/>
        <v>0.84680833904592923</v>
      </c>
      <c r="AN113" t="e">
        <f t="shared" si="35"/>
        <v>#N/A</v>
      </c>
    </row>
    <row r="114" spans="1:40" x14ac:dyDescent="0.25">
      <c r="A114" t="s">
        <v>246</v>
      </c>
      <c r="B114" t="s">
        <v>247</v>
      </c>
      <c r="C114" t="s">
        <v>34</v>
      </c>
      <c r="D114" t="s">
        <v>35</v>
      </c>
      <c r="E114">
        <v>0</v>
      </c>
      <c r="F114">
        <v>0</v>
      </c>
      <c r="G114" t="str">
        <f>VLOOKUP($A114,'1213 rural'!$A$4:$C$329,2,FALSE)</f>
        <v/>
      </c>
      <c r="H114" t="str">
        <f>VLOOKUP($A114,'1213 rural'!$A$4:$C$329,3,FALSE)</f>
        <v/>
      </c>
      <c r="I114" t="str">
        <f t="shared" si="37"/>
        <v>9999</v>
      </c>
      <c r="J114" t="str">
        <f t="shared" si="38"/>
        <v>Hackney</v>
      </c>
      <c r="K114" t="str">
        <f t="shared" si="39"/>
        <v/>
      </c>
      <c r="L114" t="str">
        <f t="shared" si="40"/>
        <v>9999</v>
      </c>
      <c r="M114" t="str">
        <f t="shared" si="41"/>
        <v/>
      </c>
      <c r="N114" t="str">
        <f t="shared" si="42"/>
        <v/>
      </c>
      <c r="O114" t="str">
        <f t="shared" si="43"/>
        <v>9999</v>
      </c>
      <c r="P114" t="str">
        <f t="shared" si="44"/>
        <v/>
      </c>
      <c r="Q114" t="str">
        <f t="shared" si="45"/>
        <v/>
      </c>
      <c r="R114" t="str">
        <f t="shared" si="46"/>
        <v>9999</v>
      </c>
      <c r="S114" t="str">
        <f t="shared" si="47"/>
        <v/>
      </c>
      <c r="T114" t="str">
        <f t="shared" si="48"/>
        <v/>
      </c>
      <c r="U114" t="str">
        <f t="shared" si="49"/>
        <v>9999</v>
      </c>
      <c r="V114" t="str">
        <f t="shared" si="50"/>
        <v/>
      </c>
      <c r="W114" t="str">
        <f t="shared" si="51"/>
        <v/>
      </c>
      <c r="X114" t="str">
        <f t="shared" si="52"/>
        <v>9999</v>
      </c>
      <c r="Y114" t="str">
        <f t="shared" si="53"/>
        <v/>
      </c>
      <c r="Z114" t="str">
        <f t="shared" si="54"/>
        <v/>
      </c>
      <c r="AA114" t="str">
        <f t="shared" si="55"/>
        <v>9999</v>
      </c>
      <c r="AE114" t="s">
        <v>248</v>
      </c>
      <c r="AF114" t="str">
        <f t="shared" si="33"/>
        <v>9999</v>
      </c>
      <c r="AG114">
        <f t="array" ref="AG114">INDEX($AF$1:$AF$326,MATCH(SMALL(COUNTIF($AF$1:$AF$326,"&lt;"&amp;$AF$1:$AF$326),ROW($AF114:$AG114)),COUNTIF($AF$1:$AF$326,"&lt;"&amp;$AF$1:$AF$326),0))</f>
        <v>114</v>
      </c>
      <c r="AH114" t="str">
        <f t="array" ref="AH114">INDEX($AE$1:$AE$326,SMALL(IF($AF$1:$AF$326=$AG114,ROW($AF$1:$AF$326)),COUNTIF($AG$1:$AG114,$AG114)),1)</f>
        <v>Wyre Forest</v>
      </c>
      <c r="AI114">
        <f t="shared" si="34"/>
        <v>0.84827920504120213</v>
      </c>
      <c r="AN114" t="e">
        <f t="shared" si="35"/>
        <v>#N/A</v>
      </c>
    </row>
    <row r="115" spans="1:40" x14ac:dyDescent="0.25">
      <c r="A115" t="s">
        <v>248</v>
      </c>
      <c r="B115" t="s">
        <v>249</v>
      </c>
      <c r="C115" t="s">
        <v>13</v>
      </c>
      <c r="D115" t="s">
        <v>23</v>
      </c>
      <c r="E115">
        <v>4682</v>
      </c>
      <c r="F115">
        <v>3.9257774833770742E-2</v>
      </c>
      <c r="G115" t="str">
        <f>VLOOKUP($A115,'1213 rural'!$A$4:$C$329,2,FALSE)</f>
        <v/>
      </c>
      <c r="H115" t="str">
        <f>VLOOKUP($A115,'1213 rural'!$A$4:$C$329,3,FALSE)</f>
        <v/>
      </c>
      <c r="I115" t="str">
        <f t="shared" si="37"/>
        <v>9999</v>
      </c>
      <c r="J115" t="str">
        <f t="shared" si="38"/>
        <v/>
      </c>
      <c r="K115" t="str">
        <f t="shared" si="39"/>
        <v/>
      </c>
      <c r="L115" t="str">
        <f t="shared" si="40"/>
        <v>9999</v>
      </c>
      <c r="M115" t="str">
        <f t="shared" si="41"/>
        <v/>
      </c>
      <c r="N115" t="str">
        <f t="shared" si="42"/>
        <v/>
      </c>
      <c r="O115" t="str">
        <f t="shared" si="43"/>
        <v>9999</v>
      </c>
      <c r="P115" t="str">
        <f t="shared" si="44"/>
        <v>Halton</v>
      </c>
      <c r="Q115" t="str">
        <f t="shared" si="45"/>
        <v/>
      </c>
      <c r="R115" t="str">
        <f t="shared" si="46"/>
        <v>9999</v>
      </c>
      <c r="S115" t="str">
        <f t="shared" si="47"/>
        <v/>
      </c>
      <c r="T115" t="str">
        <f t="shared" si="48"/>
        <v/>
      </c>
      <c r="U115" t="str">
        <f t="shared" si="49"/>
        <v>9999</v>
      </c>
      <c r="V115" t="str">
        <f t="shared" si="50"/>
        <v/>
      </c>
      <c r="W115" t="str">
        <f t="shared" si="51"/>
        <v/>
      </c>
      <c r="X115" t="str">
        <f t="shared" si="52"/>
        <v>9999</v>
      </c>
      <c r="Y115" t="str">
        <f t="shared" si="53"/>
        <v/>
      </c>
      <c r="Z115" t="str">
        <f t="shared" si="54"/>
        <v/>
      </c>
      <c r="AA115" t="str">
        <f t="shared" si="55"/>
        <v>9999</v>
      </c>
      <c r="AE115" t="s">
        <v>250</v>
      </c>
      <c r="AF115">
        <f t="shared" si="33"/>
        <v>116</v>
      </c>
      <c r="AG115">
        <f t="array" ref="AG115">INDEX($AF$1:$AF$326,MATCH(SMALL(COUNTIF($AF$1:$AF$326,"&lt;"&amp;$AF$1:$AF$326),ROW($AF115:$AG115)),COUNTIF($AF$1:$AF$326,"&lt;"&amp;$AF$1:$AF$326),0))</f>
        <v>115</v>
      </c>
      <c r="AH115" t="str">
        <f t="array" ref="AH115">INDEX($AE$1:$AE$326,SMALL(IF($AF$1:$AF$326=$AG115,ROW($AF$1:$AF$326)),COUNTIF($AG$1:$AG115,$AG115)),1)</f>
        <v>Tonbridge and Malling</v>
      </c>
      <c r="AI115">
        <f t="shared" si="34"/>
        <v>0.85282651072124749</v>
      </c>
      <c r="AN115" t="e">
        <f t="shared" si="35"/>
        <v>#N/A</v>
      </c>
    </row>
    <row r="116" spans="1:40" x14ac:dyDescent="0.25">
      <c r="A116" t="s">
        <v>250</v>
      </c>
      <c r="B116" t="s">
        <v>251</v>
      </c>
      <c r="C116" t="s">
        <v>40</v>
      </c>
      <c r="D116" t="s">
        <v>14</v>
      </c>
      <c r="E116">
        <v>70899</v>
      </c>
      <c r="F116">
        <v>0.80957111537407511</v>
      </c>
      <c r="G116">
        <f>VLOOKUP($A116,'1213 rural'!$A$4:$C$329,2,FALSE)</f>
        <v>0.85703791372485005</v>
      </c>
      <c r="H116">
        <f>VLOOKUP($A116,'1213 rural'!$A$4:$C$329,3,FALSE)</f>
        <v>21</v>
      </c>
      <c r="I116">
        <f t="shared" si="37"/>
        <v>116</v>
      </c>
      <c r="J116" t="str">
        <f t="shared" si="38"/>
        <v/>
      </c>
      <c r="K116" t="str">
        <f t="shared" si="39"/>
        <v/>
      </c>
      <c r="L116" t="str">
        <f t="shared" si="40"/>
        <v>9999</v>
      </c>
      <c r="M116" t="str">
        <f t="shared" si="41"/>
        <v/>
      </c>
      <c r="N116" t="str">
        <f t="shared" si="42"/>
        <v/>
      </c>
      <c r="O116" t="str">
        <f t="shared" si="43"/>
        <v>9999</v>
      </c>
      <c r="P116" t="str">
        <f t="shared" si="44"/>
        <v/>
      </c>
      <c r="Q116" t="str">
        <f t="shared" si="45"/>
        <v/>
      </c>
      <c r="R116" t="str">
        <f t="shared" si="46"/>
        <v>9999</v>
      </c>
      <c r="S116" t="str">
        <f t="shared" si="47"/>
        <v/>
      </c>
      <c r="T116" t="str">
        <f t="shared" si="48"/>
        <v/>
      </c>
      <c r="U116" t="str">
        <f t="shared" si="49"/>
        <v>9999</v>
      </c>
      <c r="V116" t="str">
        <f t="shared" si="50"/>
        <v>Hambleton</v>
      </c>
      <c r="W116">
        <f t="shared" si="51"/>
        <v>0.85703791372485005</v>
      </c>
      <c r="X116">
        <f t="shared" si="52"/>
        <v>45</v>
      </c>
      <c r="Y116" t="str">
        <f t="shared" si="53"/>
        <v/>
      </c>
      <c r="Z116" t="str">
        <f t="shared" si="54"/>
        <v/>
      </c>
      <c r="AA116" t="str">
        <f t="shared" si="55"/>
        <v>9999</v>
      </c>
      <c r="AE116" t="s">
        <v>252</v>
      </c>
      <c r="AF116" t="str">
        <f t="shared" si="33"/>
        <v>9999</v>
      </c>
      <c r="AG116">
        <f t="array" ref="AG116">INDEX($AF$1:$AF$326,MATCH(SMALL(COUNTIF($AF$1:$AF$326,"&lt;"&amp;$AF$1:$AF$326),ROW($AF116:$AG116)),COUNTIF($AF$1:$AF$326,"&lt;"&amp;$AF$1:$AF$326),0))</f>
        <v>116</v>
      </c>
      <c r="AH116" t="str">
        <f t="array" ref="AH116">INDEX($AE$1:$AE$326,SMALL(IF($AF$1:$AF$326=$AG116,ROW($AF$1:$AF$326)),COUNTIF($AG$1:$AG116,$AG116)),1)</f>
        <v>Hambleton</v>
      </c>
      <c r="AI116">
        <f t="shared" si="34"/>
        <v>0.85703791372485005</v>
      </c>
      <c r="AN116" t="e">
        <f t="shared" si="35"/>
        <v>#N/A</v>
      </c>
    </row>
    <row r="117" spans="1:40" x14ac:dyDescent="0.25">
      <c r="A117" t="s">
        <v>252</v>
      </c>
      <c r="B117" t="s">
        <v>253</v>
      </c>
      <c r="C117" t="s">
        <v>34</v>
      </c>
      <c r="D117" t="s">
        <v>35</v>
      </c>
      <c r="E117">
        <v>0</v>
      </c>
      <c r="F117">
        <v>0</v>
      </c>
      <c r="G117" t="str">
        <f>VLOOKUP($A117,'1213 rural'!$A$4:$C$329,2,FALSE)</f>
        <v/>
      </c>
      <c r="H117" t="str">
        <f>VLOOKUP($A117,'1213 rural'!$A$4:$C$329,3,FALSE)</f>
        <v/>
      </c>
      <c r="I117" t="str">
        <f t="shared" si="37"/>
        <v>9999</v>
      </c>
      <c r="J117" t="str">
        <f t="shared" si="38"/>
        <v>Hammersmith and Fulham</v>
      </c>
      <c r="K117" t="str">
        <f t="shared" si="39"/>
        <v/>
      </c>
      <c r="L117" t="str">
        <f t="shared" si="40"/>
        <v>9999</v>
      </c>
      <c r="M117" t="str">
        <f t="shared" si="41"/>
        <v/>
      </c>
      <c r="N117" t="str">
        <f t="shared" si="42"/>
        <v/>
      </c>
      <c r="O117" t="str">
        <f t="shared" si="43"/>
        <v>9999</v>
      </c>
      <c r="P117" t="str">
        <f t="shared" si="44"/>
        <v/>
      </c>
      <c r="Q117" t="str">
        <f t="shared" si="45"/>
        <v/>
      </c>
      <c r="R117" t="str">
        <f t="shared" si="46"/>
        <v>9999</v>
      </c>
      <c r="S117" t="str">
        <f t="shared" si="47"/>
        <v/>
      </c>
      <c r="T117" t="str">
        <f t="shared" si="48"/>
        <v/>
      </c>
      <c r="U117" t="str">
        <f t="shared" si="49"/>
        <v>9999</v>
      </c>
      <c r="V117" t="str">
        <f t="shared" si="50"/>
        <v/>
      </c>
      <c r="W117" t="str">
        <f t="shared" si="51"/>
        <v/>
      </c>
      <c r="X117" t="str">
        <f t="shared" si="52"/>
        <v>9999</v>
      </c>
      <c r="Y117" t="str">
        <f t="shared" si="53"/>
        <v/>
      </c>
      <c r="Z117" t="str">
        <f t="shared" si="54"/>
        <v/>
      </c>
      <c r="AA117" t="str">
        <f t="shared" si="55"/>
        <v>9999</v>
      </c>
      <c r="AE117" t="s">
        <v>254</v>
      </c>
      <c r="AF117">
        <f t="shared" si="33"/>
        <v>144</v>
      </c>
      <c r="AG117">
        <f t="array" ref="AG117">INDEX($AF$1:$AF$326,MATCH(SMALL(COUNTIF($AF$1:$AF$326,"&lt;"&amp;$AF$1:$AF$326),ROW($AF117:$AG117)),COUNTIF($AF$1:$AF$326,"&lt;"&amp;$AF$1:$AF$326),0))</f>
        <v>117</v>
      </c>
      <c r="AH117" t="str">
        <f t="array" ref="AH117">INDEX($AE$1:$AE$326,SMALL(IF($AF$1:$AF$326=$AG117,ROW($AF$1:$AF$326)),COUNTIF($AG$1:$AG117,$AG117)),1)</f>
        <v>Doncaster</v>
      </c>
      <c r="AI117">
        <f t="shared" si="34"/>
        <v>0.85731781996325784</v>
      </c>
      <c r="AN117" t="e">
        <f t="shared" si="35"/>
        <v>#N/A</v>
      </c>
    </row>
    <row r="118" spans="1:40" x14ac:dyDescent="0.25">
      <c r="A118" t="s">
        <v>254</v>
      </c>
      <c r="B118" t="s">
        <v>255</v>
      </c>
      <c r="C118" t="s">
        <v>17</v>
      </c>
      <c r="D118" t="s">
        <v>14</v>
      </c>
      <c r="E118">
        <v>56637</v>
      </c>
      <c r="F118">
        <v>0.67415369232966715</v>
      </c>
      <c r="G118">
        <f>VLOOKUP($A118,'1213 rural'!$A$4:$C$329,2,FALSE)</f>
        <v>1.1061476281642204</v>
      </c>
      <c r="H118">
        <f>VLOOKUP($A118,'1213 rural'!$A$4:$C$329,3,FALSE)</f>
        <v>26</v>
      </c>
      <c r="I118">
        <f t="shared" si="37"/>
        <v>144</v>
      </c>
      <c r="J118" t="str">
        <f t="shared" si="38"/>
        <v/>
      </c>
      <c r="K118" t="str">
        <f t="shared" si="39"/>
        <v/>
      </c>
      <c r="L118" t="str">
        <f t="shared" si="40"/>
        <v>9999</v>
      </c>
      <c r="M118" t="str">
        <f t="shared" si="41"/>
        <v/>
      </c>
      <c r="N118" t="str">
        <f t="shared" si="42"/>
        <v/>
      </c>
      <c r="O118" t="str">
        <f t="shared" si="43"/>
        <v>9999</v>
      </c>
      <c r="P118" t="str">
        <f t="shared" si="44"/>
        <v/>
      </c>
      <c r="Q118" t="str">
        <f t="shared" si="45"/>
        <v/>
      </c>
      <c r="R118" t="str">
        <f t="shared" si="46"/>
        <v>9999</v>
      </c>
      <c r="S118" t="str">
        <f t="shared" si="47"/>
        <v/>
      </c>
      <c r="T118" t="str">
        <f t="shared" si="48"/>
        <v/>
      </c>
      <c r="U118" t="str">
        <f t="shared" si="49"/>
        <v>9999</v>
      </c>
      <c r="V118" t="str">
        <f t="shared" si="50"/>
        <v>Harborough</v>
      </c>
      <c r="W118">
        <f t="shared" si="51"/>
        <v>1.1061476281642204</v>
      </c>
      <c r="X118">
        <f t="shared" si="52"/>
        <v>47</v>
      </c>
      <c r="Y118" t="str">
        <f t="shared" si="53"/>
        <v/>
      </c>
      <c r="Z118" t="str">
        <f t="shared" si="54"/>
        <v/>
      </c>
      <c r="AA118" t="str">
        <f t="shared" si="55"/>
        <v>9999</v>
      </c>
      <c r="AE118" t="s">
        <v>256</v>
      </c>
      <c r="AF118" t="str">
        <f t="shared" si="33"/>
        <v>9999</v>
      </c>
      <c r="AG118">
        <f t="array" ref="AG118">INDEX($AF$1:$AF$326,MATCH(SMALL(COUNTIF($AF$1:$AF$326,"&lt;"&amp;$AF$1:$AF$326),ROW($AF118:$AG118)),COUNTIF($AF$1:$AF$326,"&lt;"&amp;$AF$1:$AF$326),0))</f>
        <v>118</v>
      </c>
      <c r="AH118" t="str">
        <f t="array" ref="AH118">INDEX($AE$1:$AE$326,SMALL(IF($AF$1:$AF$326=$AG118,ROW($AF$1:$AF$326)),COUNTIF($AG$1:$AG118,$AG118)),1)</f>
        <v>North East Derbyshire</v>
      </c>
      <c r="AI118">
        <f t="shared" si="34"/>
        <v>0.87744954665106756</v>
      </c>
      <c r="AN118" t="e">
        <f t="shared" si="35"/>
        <v>#N/A</v>
      </c>
    </row>
    <row r="119" spans="1:40" x14ac:dyDescent="0.25">
      <c r="A119" t="s">
        <v>256</v>
      </c>
      <c r="B119" t="s">
        <v>257</v>
      </c>
      <c r="C119" t="s">
        <v>34</v>
      </c>
      <c r="D119" t="s">
        <v>35</v>
      </c>
      <c r="E119">
        <v>0</v>
      </c>
      <c r="F119">
        <v>0</v>
      </c>
      <c r="G119" t="str">
        <f>VLOOKUP($A119,'1213 rural'!$A$4:$C$329,2,FALSE)</f>
        <v/>
      </c>
      <c r="H119" t="str">
        <f>VLOOKUP($A119,'1213 rural'!$A$4:$C$329,3,FALSE)</f>
        <v/>
      </c>
      <c r="I119" t="str">
        <f t="shared" si="37"/>
        <v>9999</v>
      </c>
      <c r="J119" t="str">
        <f t="shared" si="38"/>
        <v>Haringey</v>
      </c>
      <c r="K119" t="str">
        <f t="shared" si="39"/>
        <v/>
      </c>
      <c r="L119" t="str">
        <f t="shared" si="40"/>
        <v>9999</v>
      </c>
      <c r="M119" t="str">
        <f t="shared" si="41"/>
        <v/>
      </c>
      <c r="N119" t="str">
        <f t="shared" si="42"/>
        <v/>
      </c>
      <c r="O119" t="str">
        <f t="shared" si="43"/>
        <v>9999</v>
      </c>
      <c r="P119" t="str">
        <f t="shared" si="44"/>
        <v/>
      </c>
      <c r="Q119" t="str">
        <f t="shared" si="45"/>
        <v/>
      </c>
      <c r="R119" t="str">
        <f t="shared" si="46"/>
        <v>9999</v>
      </c>
      <c r="S119" t="str">
        <f t="shared" si="47"/>
        <v/>
      </c>
      <c r="T119" t="str">
        <f t="shared" si="48"/>
        <v/>
      </c>
      <c r="U119" t="str">
        <f t="shared" si="49"/>
        <v>9999</v>
      </c>
      <c r="V119" t="str">
        <f t="shared" si="50"/>
        <v/>
      </c>
      <c r="W119" t="str">
        <f t="shared" si="51"/>
        <v/>
      </c>
      <c r="X119" t="str">
        <f t="shared" si="52"/>
        <v>9999</v>
      </c>
      <c r="Y119" t="str">
        <f t="shared" si="53"/>
        <v/>
      </c>
      <c r="Z119" t="str">
        <f t="shared" si="54"/>
        <v/>
      </c>
      <c r="AA119" t="str">
        <f t="shared" si="55"/>
        <v>9999</v>
      </c>
      <c r="AE119" t="s">
        <v>258</v>
      </c>
      <c r="AF119" t="str">
        <f t="shared" si="33"/>
        <v>9999</v>
      </c>
      <c r="AG119">
        <f t="array" ref="AG119">INDEX($AF$1:$AF$326,MATCH(SMALL(COUNTIF($AF$1:$AF$326,"&lt;"&amp;$AF$1:$AF$326),ROW($AF119:$AG119)),COUNTIF($AF$1:$AF$326,"&lt;"&amp;$AF$1:$AF$326),0))</f>
        <v>119</v>
      </c>
      <c r="AH119" t="str">
        <f t="array" ref="AH119">INDEX($AE$1:$AE$326,SMALL(IF($AF$1:$AF$326=$AG119,ROW($AF$1:$AF$326)),COUNTIF($AG$1:$AG119,$AG119)),1)</f>
        <v>Guildford</v>
      </c>
      <c r="AI119">
        <f t="shared" si="34"/>
        <v>0.8808103455178764</v>
      </c>
      <c r="AN119" t="e">
        <f t="shared" si="35"/>
        <v>#N/A</v>
      </c>
    </row>
    <row r="120" spans="1:40" x14ac:dyDescent="0.25">
      <c r="A120" t="s">
        <v>258</v>
      </c>
      <c r="B120" t="s">
        <v>259</v>
      </c>
      <c r="C120" t="s">
        <v>31</v>
      </c>
      <c r="D120" t="s">
        <v>23</v>
      </c>
      <c r="E120">
        <v>0</v>
      </c>
      <c r="F120">
        <v>0</v>
      </c>
      <c r="G120" t="str">
        <f>VLOOKUP($A120,'1213 rural'!$A$4:$C$329,2,FALSE)</f>
        <v/>
      </c>
      <c r="H120" t="str">
        <f>VLOOKUP($A120,'1213 rural'!$A$4:$C$329,3,FALSE)</f>
        <v/>
      </c>
      <c r="I120" t="str">
        <f t="shared" si="37"/>
        <v>9999</v>
      </c>
      <c r="J120" t="str">
        <f t="shared" si="38"/>
        <v/>
      </c>
      <c r="K120" t="str">
        <f t="shared" si="39"/>
        <v/>
      </c>
      <c r="L120" t="str">
        <f t="shared" si="40"/>
        <v>9999</v>
      </c>
      <c r="M120" t="str">
        <f t="shared" si="41"/>
        <v/>
      </c>
      <c r="N120" t="str">
        <f t="shared" si="42"/>
        <v/>
      </c>
      <c r="O120" t="str">
        <f t="shared" si="43"/>
        <v>9999</v>
      </c>
      <c r="P120" t="str">
        <f t="shared" si="44"/>
        <v>Harlow</v>
      </c>
      <c r="Q120" t="str">
        <f t="shared" si="45"/>
        <v/>
      </c>
      <c r="R120" t="str">
        <f t="shared" si="46"/>
        <v>9999</v>
      </c>
      <c r="S120" t="str">
        <f t="shared" si="47"/>
        <v/>
      </c>
      <c r="T120" t="str">
        <f t="shared" si="48"/>
        <v/>
      </c>
      <c r="U120" t="str">
        <f t="shared" si="49"/>
        <v>9999</v>
      </c>
      <c r="V120" t="str">
        <f t="shared" si="50"/>
        <v/>
      </c>
      <c r="W120" t="str">
        <f t="shared" si="51"/>
        <v/>
      </c>
      <c r="X120" t="str">
        <f t="shared" si="52"/>
        <v>9999</v>
      </c>
      <c r="Y120" t="str">
        <f t="shared" si="53"/>
        <v/>
      </c>
      <c r="Z120" t="str">
        <f t="shared" si="54"/>
        <v/>
      </c>
      <c r="AA120" t="str">
        <f t="shared" si="55"/>
        <v>9999</v>
      </c>
      <c r="AE120" t="s">
        <v>260</v>
      </c>
      <c r="AF120">
        <f t="shared" si="33"/>
        <v>146</v>
      </c>
      <c r="AG120">
        <f t="array" ref="AG120">INDEX($AF$1:$AF$326,MATCH(SMALL(COUNTIF($AF$1:$AF$326,"&lt;"&amp;$AF$1:$AF$326),ROW($AF120:$AG120)),COUNTIF($AF$1:$AF$326,"&lt;"&amp;$AF$1:$AF$326),0))</f>
        <v>120</v>
      </c>
      <c r="AH120" t="str">
        <f t="array" ref="AH120">INDEX($AE$1:$AE$326,SMALL(IF($AF$1:$AF$326=$AG120,ROW($AF$1:$AF$326)),COUNTIF($AG$1:$AG120,$AG120)),1)</f>
        <v>St Albans</v>
      </c>
      <c r="AI120">
        <f t="shared" si="34"/>
        <v>0.88534749889331565</v>
      </c>
      <c r="AN120" t="e">
        <f t="shared" si="35"/>
        <v>#N/A</v>
      </c>
    </row>
    <row r="121" spans="1:40" x14ac:dyDescent="0.25">
      <c r="A121" t="s">
        <v>260</v>
      </c>
      <c r="B121" t="s">
        <v>261</v>
      </c>
      <c r="C121" t="s">
        <v>40</v>
      </c>
      <c r="D121" t="s">
        <v>18</v>
      </c>
      <c r="E121">
        <v>53562</v>
      </c>
      <c r="F121">
        <v>0.33753450209848379</v>
      </c>
      <c r="G121">
        <f>VLOOKUP($A121,'1213 rural'!$A$4:$C$329,2,FALSE)</f>
        <v>1.1571638964864297</v>
      </c>
      <c r="H121">
        <f>VLOOKUP($A121,'1213 rural'!$A$4:$C$329,3,FALSE)</f>
        <v>33</v>
      </c>
      <c r="I121">
        <f t="shared" si="37"/>
        <v>146</v>
      </c>
      <c r="J121" t="str">
        <f t="shared" si="38"/>
        <v/>
      </c>
      <c r="K121" t="str">
        <f t="shared" si="39"/>
        <v/>
      </c>
      <c r="L121" t="str">
        <f t="shared" si="40"/>
        <v>9999</v>
      </c>
      <c r="M121" t="str">
        <f t="shared" si="41"/>
        <v/>
      </c>
      <c r="N121" t="str">
        <f t="shared" si="42"/>
        <v/>
      </c>
      <c r="O121" t="str">
        <f t="shared" si="43"/>
        <v>9999</v>
      </c>
      <c r="P121" t="str">
        <f t="shared" si="44"/>
        <v/>
      </c>
      <c r="Q121" t="str">
        <f t="shared" si="45"/>
        <v/>
      </c>
      <c r="R121" t="str">
        <f t="shared" si="46"/>
        <v>9999</v>
      </c>
      <c r="S121" t="str">
        <f t="shared" si="47"/>
        <v/>
      </c>
      <c r="T121" t="str">
        <f t="shared" si="48"/>
        <v/>
      </c>
      <c r="U121" t="str">
        <f t="shared" si="49"/>
        <v>9999</v>
      </c>
      <c r="V121" t="str">
        <f t="shared" si="50"/>
        <v/>
      </c>
      <c r="W121" t="str">
        <f t="shared" si="51"/>
        <v/>
      </c>
      <c r="X121" t="str">
        <f t="shared" si="52"/>
        <v>9999</v>
      </c>
      <c r="Y121" t="str">
        <f t="shared" si="53"/>
        <v>Harrogate</v>
      </c>
      <c r="Z121">
        <f t="shared" si="54"/>
        <v>1.1571638964864297</v>
      </c>
      <c r="AA121">
        <f t="shared" si="55"/>
        <v>43</v>
      </c>
      <c r="AE121" t="s">
        <v>262</v>
      </c>
      <c r="AF121" t="str">
        <f t="shared" si="33"/>
        <v>9999</v>
      </c>
      <c r="AG121">
        <f t="array" ref="AG121">INDEX($AF$1:$AF$326,MATCH(SMALL(COUNTIF($AF$1:$AF$326,"&lt;"&amp;$AF$1:$AF$326),ROW($AF121:$AG121)),COUNTIF($AF$1:$AF$326,"&lt;"&amp;$AF$1:$AF$326),0))</f>
        <v>121</v>
      </c>
      <c r="AH121" t="str">
        <f t="array" ref="AH121">INDEX($AE$1:$AE$326,SMALL(IF($AF$1:$AF$326=$AG121,ROW($AF$1:$AF$326)),COUNTIF($AG$1:$AG121,$AG121)),1)</f>
        <v>Hinckley and Bosworth</v>
      </c>
      <c r="AI121">
        <f t="shared" si="34"/>
        <v>0.88593576965669996</v>
      </c>
      <c r="AN121" t="e">
        <f t="shared" si="35"/>
        <v>#N/A</v>
      </c>
    </row>
    <row r="122" spans="1:40" x14ac:dyDescent="0.25">
      <c r="A122" t="s">
        <v>262</v>
      </c>
      <c r="B122" t="s">
        <v>263</v>
      </c>
      <c r="C122" t="s">
        <v>34</v>
      </c>
      <c r="D122" t="s">
        <v>35</v>
      </c>
      <c r="E122">
        <v>0</v>
      </c>
      <c r="F122">
        <v>0</v>
      </c>
      <c r="G122" t="str">
        <f>VLOOKUP($A122,'1213 rural'!$A$4:$C$329,2,FALSE)</f>
        <v/>
      </c>
      <c r="H122" t="str">
        <f>VLOOKUP($A122,'1213 rural'!$A$4:$C$329,3,FALSE)</f>
        <v/>
      </c>
      <c r="I122" t="str">
        <f t="shared" si="37"/>
        <v>9999</v>
      </c>
      <c r="J122" t="str">
        <f t="shared" si="38"/>
        <v>Harrow</v>
      </c>
      <c r="K122" t="str">
        <f t="shared" si="39"/>
        <v/>
      </c>
      <c r="L122" t="str">
        <f t="shared" si="40"/>
        <v>9999</v>
      </c>
      <c r="M122" t="str">
        <f t="shared" si="41"/>
        <v/>
      </c>
      <c r="N122" t="str">
        <f t="shared" si="42"/>
        <v/>
      </c>
      <c r="O122" t="str">
        <f t="shared" si="43"/>
        <v>9999</v>
      </c>
      <c r="P122" t="str">
        <f t="shared" si="44"/>
        <v/>
      </c>
      <c r="Q122" t="str">
        <f t="shared" si="45"/>
        <v/>
      </c>
      <c r="R122" t="str">
        <f t="shared" si="46"/>
        <v>9999</v>
      </c>
      <c r="S122" t="str">
        <f t="shared" si="47"/>
        <v/>
      </c>
      <c r="T122" t="str">
        <f t="shared" si="48"/>
        <v/>
      </c>
      <c r="U122" t="str">
        <f t="shared" si="49"/>
        <v>9999</v>
      </c>
      <c r="V122" t="str">
        <f t="shared" si="50"/>
        <v/>
      </c>
      <c r="W122" t="str">
        <f t="shared" si="51"/>
        <v/>
      </c>
      <c r="X122" t="str">
        <f t="shared" si="52"/>
        <v>9999</v>
      </c>
      <c r="Y122" t="str">
        <f t="shared" si="53"/>
        <v/>
      </c>
      <c r="Z122" t="str">
        <f t="shared" si="54"/>
        <v/>
      </c>
      <c r="AA122" t="str">
        <f t="shared" si="55"/>
        <v>9999</v>
      </c>
      <c r="AE122" t="s">
        <v>264</v>
      </c>
      <c r="AF122">
        <f t="shared" si="33"/>
        <v>78</v>
      </c>
      <c r="AG122">
        <f t="array" ref="AG122">INDEX($AF$1:$AF$326,MATCH(SMALL(COUNTIF($AF$1:$AF$326,"&lt;"&amp;$AF$1:$AF$326),ROW($AF122:$AG122)),COUNTIF($AF$1:$AF$326,"&lt;"&amp;$AF$1:$AF$326),0))</f>
        <v>122</v>
      </c>
      <c r="AH122" t="str">
        <f t="array" ref="AH122">INDEX($AE$1:$AE$326,SMALL(IF($AF$1:$AF$326=$AG122,ROW($AF$1:$AF$326)),COUNTIF($AG$1:$AG122,$AG122)),1)</f>
        <v>Bassetlaw</v>
      </c>
      <c r="AI122">
        <f t="shared" si="34"/>
        <v>0.90151002929907598</v>
      </c>
      <c r="AN122" t="e">
        <f t="shared" si="35"/>
        <v>#N/A</v>
      </c>
    </row>
    <row r="123" spans="1:40" x14ac:dyDescent="0.25">
      <c r="A123" t="s">
        <v>264</v>
      </c>
      <c r="B123" t="s">
        <v>265</v>
      </c>
      <c r="C123" t="s">
        <v>9</v>
      </c>
      <c r="D123" t="s">
        <v>18</v>
      </c>
      <c r="E123">
        <v>26475</v>
      </c>
      <c r="F123">
        <v>0.29033107063351937</v>
      </c>
      <c r="G123">
        <f>VLOOKUP($A123,'1213 rural'!$A$4:$C$329,2,FALSE)</f>
        <v>0.70744099298990293</v>
      </c>
      <c r="H123">
        <f>VLOOKUP($A123,'1213 rural'!$A$4:$C$329,3,FALSE)</f>
        <v>11</v>
      </c>
      <c r="I123">
        <f t="shared" si="37"/>
        <v>78</v>
      </c>
      <c r="J123" t="str">
        <f t="shared" si="38"/>
        <v/>
      </c>
      <c r="K123" t="str">
        <f t="shared" si="39"/>
        <v/>
      </c>
      <c r="L123" t="str">
        <f t="shared" si="40"/>
        <v>9999</v>
      </c>
      <c r="M123" t="str">
        <f t="shared" si="41"/>
        <v/>
      </c>
      <c r="N123" t="str">
        <f t="shared" si="42"/>
        <v/>
      </c>
      <c r="O123" t="str">
        <f t="shared" si="43"/>
        <v>9999</v>
      </c>
      <c r="P123" t="str">
        <f t="shared" si="44"/>
        <v/>
      </c>
      <c r="Q123" t="str">
        <f t="shared" si="45"/>
        <v/>
      </c>
      <c r="R123" t="str">
        <f t="shared" si="46"/>
        <v>9999</v>
      </c>
      <c r="S123" t="str">
        <f t="shared" si="47"/>
        <v/>
      </c>
      <c r="T123" t="str">
        <f t="shared" si="48"/>
        <v/>
      </c>
      <c r="U123" t="str">
        <f t="shared" si="49"/>
        <v>9999</v>
      </c>
      <c r="V123" t="str">
        <f t="shared" si="50"/>
        <v/>
      </c>
      <c r="W123" t="str">
        <f t="shared" si="51"/>
        <v/>
      </c>
      <c r="X123" t="str">
        <f t="shared" si="52"/>
        <v>9999</v>
      </c>
      <c r="Y123" t="str">
        <f t="shared" si="53"/>
        <v>Hart</v>
      </c>
      <c r="Z123">
        <f t="shared" si="54"/>
        <v>0.70744099298990293</v>
      </c>
      <c r="AA123">
        <f t="shared" si="55"/>
        <v>19</v>
      </c>
      <c r="AE123" t="s">
        <v>266</v>
      </c>
      <c r="AF123" t="str">
        <f t="shared" si="33"/>
        <v>9999</v>
      </c>
      <c r="AG123">
        <f t="array" ref="AG123">INDEX($AF$1:$AF$326,MATCH(SMALL(COUNTIF($AF$1:$AF$326,"&lt;"&amp;$AF$1:$AF$326),ROW($AF123:$AG123)),COUNTIF($AF$1:$AF$326,"&lt;"&amp;$AF$1:$AF$326),0))</f>
        <v>123</v>
      </c>
      <c r="AH123" t="str">
        <f t="array" ref="AH123">INDEX($AE$1:$AE$326,SMALL(IF($AF$1:$AF$326=$AG123,ROW($AF$1:$AF$326)),COUNTIF($AG$1:$AG123,$AG123)),1)</f>
        <v>North West Leicestershire</v>
      </c>
      <c r="AI123">
        <f t="shared" si="34"/>
        <v>0.9265157218136546</v>
      </c>
      <c r="AN123" t="e">
        <f t="shared" si="35"/>
        <v>#N/A</v>
      </c>
    </row>
    <row r="124" spans="1:40" x14ac:dyDescent="0.25">
      <c r="A124" t="s">
        <v>266</v>
      </c>
      <c r="B124" t="s">
        <v>267</v>
      </c>
      <c r="C124" t="s">
        <v>165</v>
      </c>
      <c r="D124" t="s">
        <v>23</v>
      </c>
      <c r="E124">
        <v>2024</v>
      </c>
      <c r="F124">
        <v>2.2167703496013318E-2</v>
      </c>
      <c r="G124" t="str">
        <f>VLOOKUP($A124,'1213 rural'!$A$4:$C$329,2,FALSE)</f>
        <v/>
      </c>
      <c r="H124" t="str">
        <f>VLOOKUP($A124,'1213 rural'!$A$4:$C$329,3,FALSE)</f>
        <v/>
      </c>
      <c r="I124" t="str">
        <f t="shared" si="37"/>
        <v>9999</v>
      </c>
      <c r="J124" t="str">
        <f t="shared" si="38"/>
        <v/>
      </c>
      <c r="K124" t="str">
        <f t="shared" si="39"/>
        <v/>
      </c>
      <c r="L124" t="str">
        <f t="shared" si="40"/>
        <v>9999</v>
      </c>
      <c r="M124" t="str">
        <f t="shared" si="41"/>
        <v/>
      </c>
      <c r="N124" t="str">
        <f t="shared" si="42"/>
        <v/>
      </c>
      <c r="O124" t="str">
        <f t="shared" si="43"/>
        <v>9999</v>
      </c>
      <c r="P124" t="str">
        <f t="shared" si="44"/>
        <v>Hartlepool</v>
      </c>
      <c r="Q124" t="str">
        <f t="shared" si="45"/>
        <v/>
      </c>
      <c r="R124" t="str">
        <f t="shared" si="46"/>
        <v>9999</v>
      </c>
      <c r="S124" t="str">
        <f t="shared" si="47"/>
        <v/>
      </c>
      <c r="T124" t="str">
        <f t="shared" si="48"/>
        <v/>
      </c>
      <c r="U124" t="str">
        <f t="shared" si="49"/>
        <v>9999</v>
      </c>
      <c r="V124" t="str">
        <f t="shared" si="50"/>
        <v/>
      </c>
      <c r="W124" t="str">
        <f t="shared" si="51"/>
        <v/>
      </c>
      <c r="X124" t="str">
        <f t="shared" si="52"/>
        <v>9999</v>
      </c>
      <c r="Y124" t="str">
        <f t="shared" si="53"/>
        <v/>
      </c>
      <c r="Z124" t="str">
        <f t="shared" si="54"/>
        <v/>
      </c>
      <c r="AA124" t="str">
        <f t="shared" si="55"/>
        <v>9999</v>
      </c>
      <c r="AE124" t="s">
        <v>268</v>
      </c>
      <c r="AF124" t="str">
        <f t="shared" si="33"/>
        <v>9999</v>
      </c>
      <c r="AG124">
        <f t="array" ref="AG124">INDEX($AF$1:$AF$326,MATCH(SMALL(COUNTIF($AF$1:$AF$326,"&lt;"&amp;$AF$1:$AF$326),ROW($AF124:$AG124)),COUNTIF($AF$1:$AF$326,"&lt;"&amp;$AF$1:$AF$326),0))</f>
        <v>124</v>
      </c>
      <c r="AH124" t="str">
        <f t="array" ref="AH124">INDEX($AE$1:$AE$326,SMALL(IF($AF$1:$AF$326=$AG124,ROW($AF$1:$AF$326)),COUNTIF($AG$1:$AG124,$AG124)),1)</f>
        <v>Colchester</v>
      </c>
      <c r="AI124">
        <f t="shared" si="34"/>
        <v>0.92727513577957343</v>
      </c>
      <c r="AN124" t="e">
        <f t="shared" si="35"/>
        <v>#N/A</v>
      </c>
    </row>
    <row r="125" spans="1:40" x14ac:dyDescent="0.25">
      <c r="A125" t="s">
        <v>268</v>
      </c>
      <c r="B125" t="s">
        <v>269</v>
      </c>
      <c r="C125" t="s">
        <v>9</v>
      </c>
      <c r="D125" t="s">
        <v>23</v>
      </c>
      <c r="E125">
        <v>0</v>
      </c>
      <c r="F125">
        <v>0</v>
      </c>
      <c r="G125" t="str">
        <f>VLOOKUP($A125,'1213 rural'!$A$4:$C$329,2,FALSE)</f>
        <v/>
      </c>
      <c r="H125" t="str">
        <f>VLOOKUP($A125,'1213 rural'!$A$4:$C$329,3,FALSE)</f>
        <v/>
      </c>
      <c r="I125" t="str">
        <f t="shared" si="37"/>
        <v>9999</v>
      </c>
      <c r="J125" t="str">
        <f t="shared" si="38"/>
        <v/>
      </c>
      <c r="K125" t="str">
        <f t="shared" si="39"/>
        <v/>
      </c>
      <c r="L125" t="str">
        <f t="shared" si="40"/>
        <v>9999</v>
      </c>
      <c r="M125" t="str">
        <f t="shared" si="41"/>
        <v/>
      </c>
      <c r="N125" t="str">
        <f t="shared" si="42"/>
        <v/>
      </c>
      <c r="O125" t="str">
        <f t="shared" si="43"/>
        <v>9999</v>
      </c>
      <c r="P125" t="str">
        <f t="shared" si="44"/>
        <v>Hastings</v>
      </c>
      <c r="Q125" t="str">
        <f t="shared" si="45"/>
        <v/>
      </c>
      <c r="R125" t="str">
        <f t="shared" si="46"/>
        <v>9999</v>
      </c>
      <c r="S125" t="str">
        <f t="shared" si="47"/>
        <v/>
      </c>
      <c r="T125" t="str">
        <f t="shared" si="48"/>
        <v/>
      </c>
      <c r="U125" t="str">
        <f t="shared" si="49"/>
        <v>9999</v>
      </c>
      <c r="V125" t="str">
        <f t="shared" si="50"/>
        <v/>
      </c>
      <c r="W125" t="str">
        <f t="shared" si="51"/>
        <v/>
      </c>
      <c r="X125" t="str">
        <f t="shared" si="52"/>
        <v>9999</v>
      </c>
      <c r="Y125" t="str">
        <f t="shared" si="53"/>
        <v/>
      </c>
      <c r="Z125" t="str">
        <f t="shared" si="54"/>
        <v/>
      </c>
      <c r="AA125" t="str">
        <f t="shared" si="55"/>
        <v>9999</v>
      </c>
      <c r="AE125" t="s">
        <v>270</v>
      </c>
      <c r="AF125" t="str">
        <f t="shared" si="33"/>
        <v>9999</v>
      </c>
      <c r="AG125">
        <f t="array" ref="AG125">INDEX($AF$1:$AF$326,MATCH(SMALL(COUNTIF($AF$1:$AF$326,"&lt;"&amp;$AF$1:$AF$326),ROW($AF125:$AG125)),COUNTIF($AF$1:$AF$326,"&lt;"&amp;$AF$1:$AF$326),0))</f>
        <v>125</v>
      </c>
      <c r="AH125" t="str">
        <f t="array" ref="AH125">INDEX($AE$1:$AE$326,SMALL(IF($AF$1:$AF$326=$AG125,ROW($AF$1:$AF$326)),COUNTIF($AG$1:$AG125,$AG125)),1)</f>
        <v>East Riding of Yorkshire</v>
      </c>
      <c r="AI125">
        <f t="shared" si="34"/>
        <v>0.93639973031687773</v>
      </c>
      <c r="AN125" t="e">
        <f t="shared" si="35"/>
        <v>#N/A</v>
      </c>
    </row>
    <row r="126" spans="1:40" x14ac:dyDescent="0.25">
      <c r="A126" t="s">
        <v>270</v>
      </c>
      <c r="B126" t="s">
        <v>271</v>
      </c>
      <c r="C126" t="s">
        <v>9</v>
      </c>
      <c r="D126" t="s">
        <v>10</v>
      </c>
      <c r="E126">
        <v>2832</v>
      </c>
      <c r="F126">
        <v>2.4238067116851104E-2</v>
      </c>
      <c r="G126" t="str">
        <f>VLOOKUP($A126,'1213 rural'!$A$4:$C$329,2,FALSE)</f>
        <v/>
      </c>
      <c r="H126" t="str">
        <f>VLOOKUP($A126,'1213 rural'!$A$4:$C$329,3,FALSE)</f>
        <v/>
      </c>
      <c r="I126" t="str">
        <f t="shared" si="37"/>
        <v>9999</v>
      </c>
      <c r="J126" t="str">
        <f t="shared" si="38"/>
        <v/>
      </c>
      <c r="K126" t="str">
        <f t="shared" si="39"/>
        <v/>
      </c>
      <c r="L126" t="str">
        <f t="shared" si="40"/>
        <v>9999</v>
      </c>
      <c r="M126" t="str">
        <f t="shared" si="41"/>
        <v>Havant</v>
      </c>
      <c r="N126" t="str">
        <f t="shared" si="42"/>
        <v/>
      </c>
      <c r="O126" t="str">
        <f t="shared" si="43"/>
        <v>9999</v>
      </c>
      <c r="P126" t="str">
        <f t="shared" si="44"/>
        <v/>
      </c>
      <c r="Q126" t="str">
        <f t="shared" si="45"/>
        <v/>
      </c>
      <c r="R126" t="str">
        <f t="shared" si="46"/>
        <v>9999</v>
      </c>
      <c r="S126" t="str">
        <f t="shared" si="47"/>
        <v/>
      </c>
      <c r="T126" t="str">
        <f t="shared" si="48"/>
        <v/>
      </c>
      <c r="U126" t="str">
        <f t="shared" si="49"/>
        <v>9999</v>
      </c>
      <c r="V126" t="str">
        <f t="shared" si="50"/>
        <v/>
      </c>
      <c r="W126" t="str">
        <f t="shared" si="51"/>
        <v/>
      </c>
      <c r="X126" t="str">
        <f t="shared" si="52"/>
        <v>9999</v>
      </c>
      <c r="Y126" t="str">
        <f t="shared" si="53"/>
        <v/>
      </c>
      <c r="Z126" t="str">
        <f t="shared" si="54"/>
        <v/>
      </c>
      <c r="AA126" t="str">
        <f t="shared" si="55"/>
        <v>9999</v>
      </c>
      <c r="AE126" t="s">
        <v>272</v>
      </c>
      <c r="AF126" t="str">
        <f t="shared" si="33"/>
        <v>9999</v>
      </c>
      <c r="AG126">
        <f t="array" ref="AG126">INDEX($AF$1:$AF$326,MATCH(SMALL(COUNTIF($AF$1:$AF$326,"&lt;"&amp;$AF$1:$AF$326),ROW($AF126:$AG126)),COUNTIF($AF$1:$AF$326,"&lt;"&amp;$AF$1:$AF$326),0))</f>
        <v>126</v>
      </c>
      <c r="AH126" t="str">
        <f t="array" ref="AH126">INDEX($AE$1:$AE$326,SMALL(IF($AF$1:$AF$326=$AG126,ROW($AF$1:$AF$326)),COUNTIF($AG$1:$AG126,$AG126)),1)</f>
        <v>Kirklees</v>
      </c>
      <c r="AI126">
        <f t="shared" si="34"/>
        <v>0.93784192153389256</v>
      </c>
      <c r="AN126" t="e">
        <f t="shared" si="35"/>
        <v>#N/A</v>
      </c>
    </row>
    <row r="127" spans="1:40" x14ac:dyDescent="0.25">
      <c r="A127" t="s">
        <v>272</v>
      </c>
      <c r="B127" t="s">
        <v>273</v>
      </c>
      <c r="C127" t="s">
        <v>34</v>
      </c>
      <c r="D127" t="s">
        <v>35</v>
      </c>
      <c r="E127">
        <v>0</v>
      </c>
      <c r="F127">
        <v>0</v>
      </c>
      <c r="G127" t="str">
        <f>VLOOKUP($A127,'1213 rural'!$A$4:$C$329,2,FALSE)</f>
        <v/>
      </c>
      <c r="H127" t="str">
        <f>VLOOKUP($A127,'1213 rural'!$A$4:$C$329,3,FALSE)</f>
        <v/>
      </c>
      <c r="I127" t="str">
        <f t="shared" si="37"/>
        <v>9999</v>
      </c>
      <c r="J127" t="str">
        <f t="shared" si="38"/>
        <v>Havering</v>
      </c>
      <c r="K127" t="str">
        <f t="shared" si="39"/>
        <v/>
      </c>
      <c r="L127" t="str">
        <f t="shared" si="40"/>
        <v>9999</v>
      </c>
      <c r="M127" t="str">
        <f t="shared" si="41"/>
        <v/>
      </c>
      <c r="N127" t="str">
        <f t="shared" si="42"/>
        <v/>
      </c>
      <c r="O127" t="str">
        <f t="shared" si="43"/>
        <v>9999</v>
      </c>
      <c r="P127" t="str">
        <f t="shared" si="44"/>
        <v/>
      </c>
      <c r="Q127" t="str">
        <f t="shared" si="45"/>
        <v/>
      </c>
      <c r="R127" t="str">
        <f t="shared" si="46"/>
        <v>9999</v>
      </c>
      <c r="S127" t="str">
        <f t="shared" si="47"/>
        <v/>
      </c>
      <c r="T127" t="str">
        <f t="shared" si="48"/>
        <v/>
      </c>
      <c r="U127" t="str">
        <f t="shared" si="49"/>
        <v>9999</v>
      </c>
      <c r="V127" t="str">
        <f t="shared" si="50"/>
        <v/>
      </c>
      <c r="W127" t="str">
        <f t="shared" si="51"/>
        <v/>
      </c>
      <c r="X127" t="str">
        <f t="shared" si="52"/>
        <v>9999</v>
      </c>
      <c r="Y127" t="str">
        <f t="shared" si="53"/>
        <v/>
      </c>
      <c r="Z127" t="str">
        <f t="shared" si="54"/>
        <v/>
      </c>
      <c r="AA127" t="str">
        <f t="shared" si="55"/>
        <v>9999</v>
      </c>
      <c r="AE127" t="s">
        <v>274</v>
      </c>
      <c r="AF127">
        <f t="shared" si="33"/>
        <v>13</v>
      </c>
      <c r="AG127">
        <f t="array" ref="AG127">INDEX($AF$1:$AF$326,MATCH(SMALL(COUNTIF($AF$1:$AF$326,"&lt;"&amp;$AF$1:$AF$326),ROW($AF127:$AG127)),COUNTIF($AF$1:$AF$326,"&lt;"&amp;$AF$1:$AF$326),0))</f>
        <v>127</v>
      </c>
      <c r="AH127" t="str">
        <f t="array" ref="AH127">INDEX($AE$1:$AE$326,SMALL(IF($AF$1:$AF$326=$AG127,ROW($AF$1:$AF$326)),COUNTIF($AG$1:$AG127,$AG127)),1)</f>
        <v>Central Bedfordshire</v>
      </c>
      <c r="AI127">
        <f t="shared" si="34"/>
        <v>0.94080015052802402</v>
      </c>
      <c r="AN127" t="e">
        <f t="shared" si="35"/>
        <v>#N/A</v>
      </c>
    </row>
    <row r="128" spans="1:40" x14ac:dyDescent="0.25">
      <c r="A128" t="s">
        <v>274</v>
      </c>
      <c r="B128" t="s">
        <v>275</v>
      </c>
      <c r="C128" t="s">
        <v>58</v>
      </c>
      <c r="D128" t="s">
        <v>28</v>
      </c>
      <c r="E128">
        <v>97174</v>
      </c>
      <c r="F128">
        <v>0.54197225831999418</v>
      </c>
      <c r="G128">
        <f>VLOOKUP($A128,'1213 rural'!$A$4:$C$329,2,FALSE)</f>
        <v>0.44573211499888571</v>
      </c>
      <c r="H128">
        <f>VLOOKUP($A128,'1213 rural'!$A$4:$C$329,3,FALSE)</f>
        <v>16</v>
      </c>
      <c r="I128">
        <f t="shared" si="37"/>
        <v>13</v>
      </c>
      <c r="J128" t="str">
        <f t="shared" si="38"/>
        <v/>
      </c>
      <c r="K128" t="str">
        <f t="shared" si="39"/>
        <v/>
      </c>
      <c r="L128" t="str">
        <f t="shared" si="40"/>
        <v>9999</v>
      </c>
      <c r="M128" t="str">
        <f t="shared" si="41"/>
        <v/>
      </c>
      <c r="N128" t="str">
        <f t="shared" si="42"/>
        <v/>
      </c>
      <c r="O128" t="str">
        <f t="shared" si="43"/>
        <v>9999</v>
      </c>
      <c r="P128" t="str">
        <f t="shared" si="44"/>
        <v/>
      </c>
      <c r="Q128" t="str">
        <f t="shared" si="45"/>
        <v/>
      </c>
      <c r="R128" t="str">
        <f t="shared" si="46"/>
        <v>9999</v>
      </c>
      <c r="S128" t="str">
        <f t="shared" si="47"/>
        <v>Herefordshire County of</v>
      </c>
      <c r="T128">
        <f t="shared" si="48"/>
        <v>0.44573211499888571</v>
      </c>
      <c r="U128">
        <f t="shared" si="49"/>
        <v>4</v>
      </c>
      <c r="V128" t="str">
        <f t="shared" si="50"/>
        <v/>
      </c>
      <c r="W128" t="str">
        <f t="shared" si="51"/>
        <v/>
      </c>
      <c r="X128" t="str">
        <f t="shared" si="52"/>
        <v>9999</v>
      </c>
      <c r="Y128" t="str">
        <f t="shared" si="53"/>
        <v/>
      </c>
      <c r="Z128" t="str">
        <f t="shared" si="54"/>
        <v/>
      </c>
      <c r="AA128" t="str">
        <f t="shared" si="55"/>
        <v>9999</v>
      </c>
      <c r="AE128" t="s">
        <v>276</v>
      </c>
      <c r="AF128">
        <f t="shared" si="33"/>
        <v>17</v>
      </c>
      <c r="AG128">
        <f t="array" ref="AG128">INDEX($AF$1:$AF$326,MATCH(SMALL(COUNTIF($AF$1:$AF$326,"&lt;"&amp;$AF$1:$AF$326),ROW($AF128:$AG128)),COUNTIF($AF$1:$AF$326,"&lt;"&amp;$AF$1:$AF$326),0))</f>
        <v>128</v>
      </c>
      <c r="AH128" t="str">
        <f t="array" ref="AH128">INDEX($AE$1:$AE$326,SMALL(IF($AF$1:$AF$326=$AG128,ROW($AF$1:$AF$326)),COUNTIF($AG$1:$AG128,$AG128)),1)</f>
        <v>Sevenoaks</v>
      </c>
      <c r="AI128">
        <f t="shared" si="34"/>
        <v>0.94719393795879703</v>
      </c>
      <c r="AN128" t="e">
        <f t="shared" si="35"/>
        <v>#N/A</v>
      </c>
    </row>
    <row r="129" spans="1:40" x14ac:dyDescent="0.25">
      <c r="A129" t="s">
        <v>276</v>
      </c>
      <c r="B129" t="s">
        <v>277</v>
      </c>
      <c r="C129" t="s">
        <v>31</v>
      </c>
      <c r="D129" t="s">
        <v>18</v>
      </c>
      <c r="E129">
        <v>17679</v>
      </c>
      <c r="F129">
        <v>0.1769244625915696</v>
      </c>
      <c r="G129">
        <f>VLOOKUP($A129,'1213 rural'!$A$4:$C$329,2,FALSE)</f>
        <v>0.46455449224193995</v>
      </c>
      <c r="H129">
        <f>VLOOKUP($A129,'1213 rural'!$A$4:$C$329,3,FALSE)</f>
        <v>10</v>
      </c>
      <c r="I129">
        <f t="shared" si="37"/>
        <v>17</v>
      </c>
      <c r="J129" t="str">
        <f t="shared" si="38"/>
        <v/>
      </c>
      <c r="K129" t="str">
        <f t="shared" si="39"/>
        <v/>
      </c>
      <c r="L129" t="str">
        <f t="shared" si="40"/>
        <v>9999</v>
      </c>
      <c r="M129" t="str">
        <f t="shared" si="41"/>
        <v/>
      </c>
      <c r="N129" t="str">
        <f t="shared" si="42"/>
        <v/>
      </c>
      <c r="O129" t="str">
        <f t="shared" si="43"/>
        <v>9999</v>
      </c>
      <c r="P129" t="str">
        <f t="shared" si="44"/>
        <v/>
      </c>
      <c r="Q129" t="str">
        <f t="shared" si="45"/>
        <v/>
      </c>
      <c r="R129" t="str">
        <f t="shared" si="46"/>
        <v>9999</v>
      </c>
      <c r="S129" t="str">
        <f t="shared" si="47"/>
        <v/>
      </c>
      <c r="T129" t="str">
        <f t="shared" si="48"/>
        <v/>
      </c>
      <c r="U129" t="str">
        <f t="shared" si="49"/>
        <v>9999</v>
      </c>
      <c r="V129" t="str">
        <f t="shared" si="50"/>
        <v/>
      </c>
      <c r="W129" t="str">
        <f t="shared" si="51"/>
        <v/>
      </c>
      <c r="X129" t="str">
        <f t="shared" si="52"/>
        <v>9999</v>
      </c>
      <c r="Y129" t="str">
        <f t="shared" si="53"/>
        <v>Hertsmere</v>
      </c>
      <c r="Z129">
        <f t="shared" si="54"/>
        <v>0.46455449224193995</v>
      </c>
      <c r="AA129">
        <f t="shared" si="55"/>
        <v>6</v>
      </c>
      <c r="AE129" t="s">
        <v>278</v>
      </c>
      <c r="AF129">
        <f t="shared" si="33"/>
        <v>141</v>
      </c>
      <c r="AG129">
        <f t="array" ref="AG129">INDEX($AF$1:$AF$326,MATCH(SMALL(COUNTIF($AF$1:$AF$326,"&lt;"&amp;$AF$1:$AF$326),ROW($AF129:$AG129)),COUNTIF($AF$1:$AF$326,"&lt;"&amp;$AF$1:$AF$326),0))</f>
        <v>129</v>
      </c>
      <c r="AH129" t="str">
        <f t="array" ref="AH129">INDEX($AE$1:$AE$326,SMALL(IF($AF$1:$AF$326=$AG129,ROW($AF$1:$AF$326)),COUNTIF($AG$1:$AG129,$AG129)),1)</f>
        <v>Amber Valley</v>
      </c>
      <c r="AI129">
        <f t="shared" si="34"/>
        <v>0.95581988105352589</v>
      </c>
      <c r="AN129" t="e">
        <f t="shared" si="35"/>
        <v>#N/A</v>
      </c>
    </row>
    <row r="130" spans="1:40" x14ac:dyDescent="0.25">
      <c r="A130" t="s">
        <v>278</v>
      </c>
      <c r="B130" t="s">
        <v>279</v>
      </c>
      <c r="C130" t="s">
        <v>17</v>
      </c>
      <c r="D130" t="s">
        <v>28</v>
      </c>
      <c r="E130">
        <v>39497</v>
      </c>
      <c r="F130">
        <v>0.42649202561306138</v>
      </c>
      <c r="G130">
        <f>VLOOKUP($A130,'1213 rural'!$A$4:$C$329,2,FALSE)</f>
        <v>1.0786117632129941</v>
      </c>
      <c r="H130">
        <f>VLOOKUP($A130,'1213 rural'!$A$4:$C$329,3,FALSE)</f>
        <v>17</v>
      </c>
      <c r="I130">
        <f t="shared" si="37"/>
        <v>141</v>
      </c>
      <c r="J130" t="str">
        <f t="shared" si="38"/>
        <v/>
      </c>
      <c r="K130" t="str">
        <f t="shared" si="39"/>
        <v/>
      </c>
      <c r="L130" t="str">
        <f t="shared" si="40"/>
        <v>9999</v>
      </c>
      <c r="M130" t="str">
        <f t="shared" si="41"/>
        <v/>
      </c>
      <c r="N130" t="str">
        <f t="shared" si="42"/>
        <v/>
      </c>
      <c r="O130" t="str">
        <f t="shared" si="43"/>
        <v>9999</v>
      </c>
      <c r="P130" t="str">
        <f t="shared" si="44"/>
        <v/>
      </c>
      <c r="Q130" t="str">
        <f t="shared" si="45"/>
        <v/>
      </c>
      <c r="R130" t="str">
        <f t="shared" si="46"/>
        <v>9999</v>
      </c>
      <c r="S130" t="str">
        <f t="shared" si="47"/>
        <v>High Peak</v>
      </c>
      <c r="T130">
        <f t="shared" si="48"/>
        <v>1.0786117632129941</v>
      </c>
      <c r="U130">
        <f t="shared" si="49"/>
        <v>39</v>
      </c>
      <c r="V130" t="str">
        <f t="shared" si="50"/>
        <v/>
      </c>
      <c r="W130" t="str">
        <f t="shared" si="51"/>
        <v/>
      </c>
      <c r="X130" t="str">
        <f t="shared" si="52"/>
        <v>9999</v>
      </c>
      <c r="Y130" t="str">
        <f t="shared" si="53"/>
        <v/>
      </c>
      <c r="Z130" t="str">
        <f t="shared" si="54"/>
        <v/>
      </c>
      <c r="AA130" t="str">
        <f t="shared" si="55"/>
        <v>9999</v>
      </c>
      <c r="AE130" t="s">
        <v>280</v>
      </c>
      <c r="AF130" t="str">
        <f t="shared" ref="AF130:AF193" si="56">LOOKUP(AE130,$A$2:$A$327,I$2:I$327)</f>
        <v>9999</v>
      </c>
      <c r="AG130">
        <f t="array" ref="AG130">INDEX($AF$1:$AF$326,MATCH(SMALL(COUNTIF($AF$1:$AF$326,"&lt;"&amp;$AF$1:$AF$326),ROW($AF130:$AG130)),COUNTIF($AF$1:$AF$326,"&lt;"&amp;$AF$1:$AF$326),0))</f>
        <v>130</v>
      </c>
      <c r="AH130" t="str">
        <f t="array" ref="AH130">INDEX($AE$1:$AE$326,SMALL(IF($AF$1:$AF$326=$AG130,ROW($AF$1:$AF$326)),COUNTIF($AG$1:$AG130,$AG130)),1)</f>
        <v>Chorley</v>
      </c>
      <c r="AI130">
        <f t="shared" ref="AI130:AI193" si="57">LOOKUP(AH130,$A$2:$A$327,$G$2:$G$327)</f>
        <v>0.98574461631786481</v>
      </c>
      <c r="AN130" t="e">
        <f t="shared" ref="AN130:AN193" si="58">LOOKUP(AM130,$A$2:$A$327,L$2:L$327)</f>
        <v>#N/A</v>
      </c>
    </row>
    <row r="131" spans="1:40" x14ac:dyDescent="0.25">
      <c r="A131" t="s">
        <v>280</v>
      </c>
      <c r="B131" t="s">
        <v>281</v>
      </c>
      <c r="C131" t="s">
        <v>34</v>
      </c>
      <c r="D131" t="s">
        <v>35</v>
      </c>
      <c r="E131">
        <v>7562</v>
      </c>
      <c r="F131">
        <v>2.8416392974439524E-2</v>
      </c>
      <c r="G131" t="str">
        <f>VLOOKUP($A131,'1213 rural'!$A$4:$C$329,2,FALSE)</f>
        <v/>
      </c>
      <c r="H131" t="str">
        <f>VLOOKUP($A131,'1213 rural'!$A$4:$C$329,3,FALSE)</f>
        <v/>
      </c>
      <c r="I131" t="str">
        <f t="shared" ref="I131:I194" si="59">IF(G131="","9999",RANK(G131,G$2:G$327,1))</f>
        <v>9999</v>
      </c>
      <c r="J131" t="str">
        <f t="shared" ref="J131:J194" si="60">IF($D131=$C$330,$A131,"")</f>
        <v>Hillingdon</v>
      </c>
      <c r="K131" t="str">
        <f t="shared" ref="K131:K194" si="61">IF($D131=$C$330,$G131,"")</f>
        <v/>
      </c>
      <c r="L131" t="str">
        <f t="shared" ref="L131:L194" si="62">IF(K131="","9999",IF($D131=$C$330,RANK(K131,K$2:K$327,1),""))</f>
        <v>9999</v>
      </c>
      <c r="M131" t="str">
        <f t="shared" ref="M131:M194" si="63">IF($D131=$C$331,$A131,"")</f>
        <v/>
      </c>
      <c r="N131" t="str">
        <f t="shared" ref="N131:N194" si="64">IF($D131=$C$331,$G131,"")</f>
        <v/>
      </c>
      <c r="O131" t="str">
        <f t="shared" ref="O131:O194" si="65">IF(N131="","9999",IF($D131=$C$331,RANK(N131,N$2:N$327,1),""))</f>
        <v>9999</v>
      </c>
      <c r="P131" t="str">
        <f t="shared" ref="P131:P194" si="66">IF($D131=$C$332,$A131,"")</f>
        <v/>
      </c>
      <c r="Q131" t="str">
        <f t="shared" ref="Q131:Q194" si="67">IF($D131=$C$332,$G131,"")</f>
        <v/>
      </c>
      <c r="R131" t="str">
        <f t="shared" ref="R131:R194" si="68">IF(Q131="","9999",IF($D131=$C$332,RANK(Q131,Q$2:Q$327,1),""))</f>
        <v>9999</v>
      </c>
      <c r="S131" t="str">
        <f t="shared" ref="S131:S194" si="69">IF($D131=$C$333,$A131,"")</f>
        <v/>
      </c>
      <c r="T131" t="str">
        <f t="shared" ref="T131:T194" si="70">IF($D131=$C$333,$G131,"")</f>
        <v/>
      </c>
      <c r="U131" t="str">
        <f t="shared" ref="U131:U194" si="71">IF(T131="","9999",IF($D131=$C$333,RANK(T131,T$2:T$327,1),""))</f>
        <v>9999</v>
      </c>
      <c r="V131" t="str">
        <f t="shared" ref="V131:V194" si="72">IF($D131=$C$334,$A131,"")</f>
        <v/>
      </c>
      <c r="W131" t="str">
        <f t="shared" ref="W131:W194" si="73">IF($D131=$C$334,$G131,"")</f>
        <v/>
      </c>
      <c r="X131" t="str">
        <f t="shared" ref="X131:X194" si="74">IF(W131="","9999",IF($D131=$C$334,RANK(W131,W$2:W$327,1),""))</f>
        <v>9999</v>
      </c>
      <c r="Y131" t="str">
        <f t="shared" ref="Y131:Y194" si="75">IF($D131=$C$335,$A131,"")</f>
        <v/>
      </c>
      <c r="Z131" t="str">
        <f t="shared" ref="Z131:Z194" si="76">IF($D131=$C$335,$G131,"")</f>
        <v/>
      </c>
      <c r="AA131" t="str">
        <f t="shared" ref="AA131:AA194" si="77">IF(Z131="","9999",IF($D131=$C$335,RANK(Z131,Z$2:Z$327,1),""))</f>
        <v>9999</v>
      </c>
      <c r="AE131" t="s">
        <v>282</v>
      </c>
      <c r="AF131">
        <f t="shared" si="56"/>
        <v>121</v>
      </c>
      <c r="AG131">
        <f t="array" ref="AG131">INDEX($AF$1:$AF$326,MATCH(SMALL(COUNTIF($AF$1:$AF$326,"&lt;"&amp;$AF$1:$AF$326),ROW($AF131:$AG131)),COUNTIF($AF$1:$AF$326,"&lt;"&amp;$AF$1:$AF$326),0))</f>
        <v>131</v>
      </c>
      <c r="AH131" t="str">
        <f t="array" ref="AH131">INDEX($AE$1:$AE$326,SMALL(IF($AF$1:$AF$326=$AG131,ROW($AF$1:$AF$326)),COUNTIF($AG$1:$AG131,$AG131)),1)</f>
        <v>Braintree</v>
      </c>
      <c r="AI131">
        <f t="shared" si="57"/>
        <v>0.99925056207844121</v>
      </c>
      <c r="AN131" t="e">
        <f t="shared" si="58"/>
        <v>#N/A</v>
      </c>
    </row>
    <row r="132" spans="1:40" x14ac:dyDescent="0.25">
      <c r="A132" t="s">
        <v>282</v>
      </c>
      <c r="B132" t="s">
        <v>283</v>
      </c>
      <c r="C132" t="s">
        <v>17</v>
      </c>
      <c r="D132" t="s">
        <v>18</v>
      </c>
      <c r="E132">
        <v>29673</v>
      </c>
      <c r="F132">
        <v>0.28237947507660682</v>
      </c>
      <c r="G132">
        <f>VLOOKUP($A132,'1213 rural'!$A$4:$C$329,2,FALSE)</f>
        <v>0.88593576965669996</v>
      </c>
      <c r="H132">
        <f>VLOOKUP($A132,'1213 rural'!$A$4:$C$329,3,FALSE)</f>
        <v>8</v>
      </c>
      <c r="I132">
        <f t="shared" si="59"/>
        <v>121</v>
      </c>
      <c r="J132" t="str">
        <f t="shared" si="60"/>
        <v/>
      </c>
      <c r="K132" t="str">
        <f t="shared" si="61"/>
        <v/>
      </c>
      <c r="L132" t="str">
        <f t="shared" si="62"/>
        <v>9999</v>
      </c>
      <c r="M132" t="str">
        <f t="shared" si="63"/>
        <v/>
      </c>
      <c r="N132" t="str">
        <f t="shared" si="64"/>
        <v/>
      </c>
      <c r="O132" t="str">
        <f t="shared" si="65"/>
        <v>9999</v>
      </c>
      <c r="P132" t="str">
        <f t="shared" si="66"/>
        <v/>
      </c>
      <c r="Q132" t="str">
        <f t="shared" si="67"/>
        <v/>
      </c>
      <c r="R132" t="str">
        <f t="shared" si="68"/>
        <v>9999</v>
      </c>
      <c r="S132" t="str">
        <f t="shared" si="69"/>
        <v/>
      </c>
      <c r="T132" t="str">
        <f t="shared" si="70"/>
        <v/>
      </c>
      <c r="U132" t="str">
        <f t="shared" si="71"/>
        <v>9999</v>
      </c>
      <c r="V132" t="str">
        <f t="shared" si="72"/>
        <v/>
      </c>
      <c r="W132" t="str">
        <f t="shared" si="73"/>
        <v/>
      </c>
      <c r="X132" t="str">
        <f t="shared" si="74"/>
        <v>9999</v>
      </c>
      <c r="Y132" t="str">
        <f t="shared" si="75"/>
        <v>Hinckley and Bosworth</v>
      </c>
      <c r="Z132">
        <f t="shared" si="76"/>
        <v>0.88593576965669996</v>
      </c>
      <c r="AA132">
        <f t="shared" si="77"/>
        <v>32</v>
      </c>
      <c r="AE132" t="s">
        <v>284</v>
      </c>
      <c r="AF132">
        <f t="shared" si="56"/>
        <v>71</v>
      </c>
      <c r="AG132">
        <f t="array" ref="AG132">INDEX($AF$1:$AF$326,MATCH(SMALL(COUNTIF($AF$1:$AF$326,"&lt;"&amp;$AF$1:$AF$326),ROW($AF132:$AG132)),COUNTIF($AF$1:$AF$326,"&lt;"&amp;$AF$1:$AF$326),0))</f>
        <v>132</v>
      </c>
      <c r="AH132" t="str">
        <f t="array" ref="AH132">INDEX($AE$1:$AE$326,SMALL(IF($AF$1:$AF$326=$AG132,ROW($AF$1:$AF$326)),COUNTIF($AG$1:$AG132,$AG132)),1)</f>
        <v>Calderdale</v>
      </c>
      <c r="AI132">
        <f t="shared" si="57"/>
        <v>1</v>
      </c>
      <c r="AN132" t="e">
        <f t="shared" si="58"/>
        <v>#N/A</v>
      </c>
    </row>
    <row r="133" spans="1:40" x14ac:dyDescent="0.25">
      <c r="A133" t="s">
        <v>284</v>
      </c>
      <c r="B133" t="s">
        <v>285</v>
      </c>
      <c r="C133" t="s">
        <v>9</v>
      </c>
      <c r="D133" t="s">
        <v>28</v>
      </c>
      <c r="E133">
        <v>79537</v>
      </c>
      <c r="F133">
        <v>0.60803455393318551</v>
      </c>
      <c r="G133">
        <f>VLOOKUP($A133,'1213 rural'!$A$4:$C$329,2,FALSE)</f>
        <v>0.68003223856538386</v>
      </c>
      <c r="H133">
        <f>VLOOKUP($A133,'1213 rural'!$A$4:$C$329,3,FALSE)</f>
        <v>27</v>
      </c>
      <c r="I133">
        <f t="shared" si="59"/>
        <v>71</v>
      </c>
      <c r="J133" t="str">
        <f t="shared" si="60"/>
        <v/>
      </c>
      <c r="K133" t="str">
        <f t="shared" si="61"/>
        <v/>
      </c>
      <c r="L133" t="str">
        <f t="shared" si="62"/>
        <v>9999</v>
      </c>
      <c r="M133" t="str">
        <f t="shared" si="63"/>
        <v/>
      </c>
      <c r="N133" t="str">
        <f t="shared" si="64"/>
        <v/>
      </c>
      <c r="O133" t="str">
        <f t="shared" si="65"/>
        <v>9999</v>
      </c>
      <c r="P133" t="str">
        <f t="shared" si="66"/>
        <v/>
      </c>
      <c r="Q133" t="str">
        <f t="shared" si="67"/>
        <v/>
      </c>
      <c r="R133" t="str">
        <f t="shared" si="68"/>
        <v>9999</v>
      </c>
      <c r="S133" t="str">
        <f t="shared" si="69"/>
        <v>Horsham</v>
      </c>
      <c r="T133">
        <f t="shared" si="70"/>
        <v>0.68003223856538386</v>
      </c>
      <c r="U133">
        <f t="shared" si="71"/>
        <v>17</v>
      </c>
      <c r="V133" t="str">
        <f t="shared" si="72"/>
        <v/>
      </c>
      <c r="W133" t="str">
        <f t="shared" si="73"/>
        <v/>
      </c>
      <c r="X133" t="str">
        <f t="shared" si="74"/>
        <v>9999</v>
      </c>
      <c r="Y133" t="str">
        <f t="shared" si="75"/>
        <v/>
      </c>
      <c r="Z133" t="str">
        <f t="shared" si="76"/>
        <v/>
      </c>
      <c r="AA133" t="str">
        <f t="shared" si="77"/>
        <v>9999</v>
      </c>
      <c r="AE133" t="s">
        <v>286</v>
      </c>
      <c r="AF133" t="str">
        <f t="shared" si="56"/>
        <v>9999</v>
      </c>
      <c r="AG133">
        <f t="array" ref="AG133">INDEX($AF$1:$AF$326,MATCH(SMALL(COUNTIF($AF$1:$AF$326,"&lt;"&amp;$AF$1:$AF$326),ROW($AF133:$AG133)),COUNTIF($AF$1:$AF$326,"&lt;"&amp;$AF$1:$AF$326),0))</f>
        <v>133</v>
      </c>
      <c r="AH133" t="str">
        <f t="array" ref="AH133">INDEX($AE$1:$AE$326,SMALL(IF($AF$1:$AF$326=$AG133,ROW($AF$1:$AF$326)),COUNTIF($AG$1:$AG133,$AG133)),1)</f>
        <v>West Lindsey</v>
      </c>
      <c r="AI133">
        <f t="shared" si="57"/>
        <v>1.0092425369170295</v>
      </c>
      <c r="AN133" t="e">
        <f t="shared" si="58"/>
        <v>#N/A</v>
      </c>
    </row>
    <row r="134" spans="1:40" x14ac:dyDescent="0.25">
      <c r="A134" t="s">
        <v>286</v>
      </c>
      <c r="B134" t="s">
        <v>287</v>
      </c>
      <c r="C134" t="s">
        <v>34</v>
      </c>
      <c r="D134" t="s">
        <v>35</v>
      </c>
      <c r="E134">
        <v>0</v>
      </c>
      <c r="F134">
        <v>0</v>
      </c>
      <c r="G134" t="str">
        <f>VLOOKUP($A134,'1213 rural'!$A$4:$C$329,2,FALSE)</f>
        <v/>
      </c>
      <c r="H134" t="str">
        <f>VLOOKUP($A134,'1213 rural'!$A$4:$C$329,3,FALSE)</f>
        <v/>
      </c>
      <c r="I134" t="str">
        <f t="shared" si="59"/>
        <v>9999</v>
      </c>
      <c r="J134" t="str">
        <f t="shared" si="60"/>
        <v>Hounslow</v>
      </c>
      <c r="K134" t="str">
        <f t="shared" si="61"/>
        <v/>
      </c>
      <c r="L134" t="str">
        <f t="shared" si="62"/>
        <v>9999</v>
      </c>
      <c r="M134" t="str">
        <f t="shared" si="63"/>
        <v/>
      </c>
      <c r="N134" t="str">
        <f t="shared" si="64"/>
        <v/>
      </c>
      <c r="O134" t="str">
        <f t="shared" si="65"/>
        <v>9999</v>
      </c>
      <c r="P134" t="str">
        <f t="shared" si="66"/>
        <v/>
      </c>
      <c r="Q134" t="str">
        <f t="shared" si="67"/>
        <v/>
      </c>
      <c r="R134" t="str">
        <f t="shared" si="68"/>
        <v>9999</v>
      </c>
      <c r="S134" t="str">
        <f t="shared" si="69"/>
        <v/>
      </c>
      <c r="T134" t="str">
        <f t="shared" si="70"/>
        <v/>
      </c>
      <c r="U134" t="str">
        <f t="shared" si="71"/>
        <v>9999</v>
      </c>
      <c r="V134" t="str">
        <f t="shared" si="72"/>
        <v/>
      </c>
      <c r="W134" t="str">
        <f t="shared" si="73"/>
        <v/>
      </c>
      <c r="X134" t="str">
        <f t="shared" si="74"/>
        <v>9999</v>
      </c>
      <c r="Y134" t="str">
        <f t="shared" si="75"/>
        <v/>
      </c>
      <c r="Z134" t="str">
        <f t="shared" si="76"/>
        <v/>
      </c>
      <c r="AA134" t="str">
        <f t="shared" si="77"/>
        <v>9999</v>
      </c>
      <c r="AE134" t="s">
        <v>288</v>
      </c>
      <c r="AF134">
        <f t="shared" si="56"/>
        <v>32</v>
      </c>
      <c r="AG134">
        <f t="array" ref="AG134">INDEX($AF$1:$AF$326,MATCH(SMALL(COUNTIF($AF$1:$AF$326,"&lt;"&amp;$AF$1:$AF$326),ROW($AF134:$AG134)),COUNTIF($AF$1:$AF$326,"&lt;"&amp;$AF$1:$AF$326),0))</f>
        <v>134</v>
      </c>
      <c r="AH134" t="str">
        <f t="array" ref="AH134">INDEX($AE$1:$AE$326,SMALL(IF($AF$1:$AF$326=$AG134,ROW($AF$1:$AF$326)),COUNTIF($AG$1:$AG134,$AG134)),1)</f>
        <v>Redcar and Cleveland</v>
      </c>
      <c r="AI134">
        <f t="shared" si="57"/>
        <v>1.0173974972021569</v>
      </c>
      <c r="AN134" t="e">
        <f t="shared" si="58"/>
        <v>#N/A</v>
      </c>
    </row>
    <row r="135" spans="1:40" x14ac:dyDescent="0.25">
      <c r="A135" t="s">
        <v>288</v>
      </c>
      <c r="B135" t="s">
        <v>289</v>
      </c>
      <c r="C135" t="s">
        <v>31</v>
      </c>
      <c r="D135" t="s">
        <v>14</v>
      </c>
      <c r="E135">
        <v>96143</v>
      </c>
      <c r="F135">
        <v>0.57467080292407102</v>
      </c>
      <c r="G135">
        <f>VLOOKUP($A135,'1213 rural'!$A$4:$C$329,2,FALSE)</f>
        <v>0.51407662765732254</v>
      </c>
      <c r="H135">
        <f>VLOOKUP($A135,'1213 rural'!$A$4:$C$329,3,FALSE)</f>
        <v>17</v>
      </c>
      <c r="I135">
        <f t="shared" si="59"/>
        <v>32</v>
      </c>
      <c r="J135" t="str">
        <f t="shared" si="60"/>
        <v/>
      </c>
      <c r="K135" t="str">
        <f t="shared" si="61"/>
        <v/>
      </c>
      <c r="L135" t="str">
        <f t="shared" si="62"/>
        <v>9999</v>
      </c>
      <c r="M135" t="str">
        <f t="shared" si="63"/>
        <v/>
      </c>
      <c r="N135" t="str">
        <f t="shared" si="64"/>
        <v/>
      </c>
      <c r="O135" t="str">
        <f t="shared" si="65"/>
        <v>9999</v>
      </c>
      <c r="P135" t="str">
        <f t="shared" si="66"/>
        <v/>
      </c>
      <c r="Q135" t="str">
        <f t="shared" si="67"/>
        <v/>
      </c>
      <c r="R135" t="str">
        <f t="shared" si="68"/>
        <v>9999</v>
      </c>
      <c r="S135" t="str">
        <f t="shared" si="69"/>
        <v/>
      </c>
      <c r="T135" t="str">
        <f t="shared" si="70"/>
        <v/>
      </c>
      <c r="U135" t="str">
        <f t="shared" si="71"/>
        <v>9999</v>
      </c>
      <c r="V135" t="str">
        <f t="shared" si="72"/>
        <v>Huntingdonshire</v>
      </c>
      <c r="W135">
        <f t="shared" si="73"/>
        <v>0.51407662765732254</v>
      </c>
      <c r="X135">
        <f t="shared" si="74"/>
        <v>13</v>
      </c>
      <c r="Y135" t="str">
        <f t="shared" si="75"/>
        <v/>
      </c>
      <c r="Z135" t="str">
        <f t="shared" si="76"/>
        <v/>
      </c>
      <c r="AA135" t="str">
        <f t="shared" si="77"/>
        <v>9999</v>
      </c>
      <c r="AE135" t="s">
        <v>290</v>
      </c>
      <c r="AF135">
        <f t="shared" si="56"/>
        <v>158</v>
      </c>
      <c r="AG135">
        <f t="array" ref="AG135">INDEX($AF$1:$AF$326,MATCH(SMALL(COUNTIF($AF$1:$AF$326,"&lt;"&amp;$AF$1:$AF$326),ROW($AF135:$AG135)),COUNTIF($AF$1:$AF$326,"&lt;"&amp;$AF$1:$AF$326),0))</f>
        <v>135</v>
      </c>
      <c r="AH135" t="str">
        <f t="array" ref="AH135">INDEX($AE$1:$AE$326,SMALL(IF($AF$1:$AF$326=$AG135,ROW($AF$1:$AF$326)),COUNTIF($AG$1:$AG135,$AG135)),1)</f>
        <v>Welwyn Hatfield</v>
      </c>
      <c r="AI135">
        <f t="shared" si="57"/>
        <v>1.0245901639344264</v>
      </c>
      <c r="AN135" t="e">
        <f t="shared" si="58"/>
        <v>#N/A</v>
      </c>
    </row>
    <row r="136" spans="1:40" x14ac:dyDescent="0.25">
      <c r="A136" t="s">
        <v>290</v>
      </c>
      <c r="B136" t="s">
        <v>291</v>
      </c>
      <c r="C136" t="s">
        <v>13</v>
      </c>
      <c r="D136" t="s">
        <v>23</v>
      </c>
      <c r="E136">
        <v>6945</v>
      </c>
      <c r="F136">
        <v>8.561179458100146E-2</v>
      </c>
      <c r="G136">
        <f>VLOOKUP($A136,'1213 rural'!$A$4:$C$329,2,FALSE)</f>
        <v>2.1276595744680851</v>
      </c>
      <c r="H136">
        <f>VLOOKUP($A136,'1213 rural'!$A$4:$C$329,3,FALSE)</f>
        <v>6</v>
      </c>
      <c r="I136">
        <f t="shared" si="59"/>
        <v>158</v>
      </c>
      <c r="J136" t="str">
        <f t="shared" si="60"/>
        <v/>
      </c>
      <c r="K136" t="str">
        <f t="shared" si="61"/>
        <v/>
      </c>
      <c r="L136" t="str">
        <f t="shared" si="62"/>
        <v>9999</v>
      </c>
      <c r="M136" t="str">
        <f t="shared" si="63"/>
        <v/>
      </c>
      <c r="N136" t="str">
        <f t="shared" si="64"/>
        <v/>
      </c>
      <c r="O136" t="str">
        <f t="shared" si="65"/>
        <v>9999</v>
      </c>
      <c r="P136" t="str">
        <f t="shared" si="66"/>
        <v>Hyndburn</v>
      </c>
      <c r="Q136">
        <f t="shared" si="67"/>
        <v>2.1276595744680851</v>
      </c>
      <c r="R136">
        <f t="shared" si="68"/>
        <v>14</v>
      </c>
      <c r="S136" t="str">
        <f t="shared" si="69"/>
        <v/>
      </c>
      <c r="T136" t="str">
        <f t="shared" si="70"/>
        <v/>
      </c>
      <c r="U136" t="str">
        <f t="shared" si="71"/>
        <v>9999</v>
      </c>
      <c r="V136" t="str">
        <f t="shared" si="72"/>
        <v/>
      </c>
      <c r="W136" t="str">
        <f t="shared" si="73"/>
        <v/>
      </c>
      <c r="X136" t="str">
        <f t="shared" si="74"/>
        <v>9999</v>
      </c>
      <c r="Y136" t="str">
        <f t="shared" si="75"/>
        <v/>
      </c>
      <c r="Z136" t="str">
        <f t="shared" si="76"/>
        <v/>
      </c>
      <c r="AA136" t="str">
        <f t="shared" si="77"/>
        <v>9999</v>
      </c>
      <c r="AE136" t="s">
        <v>292</v>
      </c>
      <c r="AF136" t="str">
        <f t="shared" si="56"/>
        <v>9999</v>
      </c>
      <c r="AG136">
        <f t="array" ref="AG136">INDEX($AF$1:$AF$326,MATCH(SMALL(COUNTIF($AF$1:$AF$326,"&lt;"&amp;$AF$1:$AF$326),ROW($AF136:$AG136)),COUNTIF($AF$1:$AF$326,"&lt;"&amp;$AF$1:$AF$326),0))</f>
        <v>136</v>
      </c>
      <c r="AH136" t="str">
        <f t="array" ref="AH136">INDEX($AE$1:$AE$326,SMALL(IF($AF$1:$AF$326=$AG136,ROW($AF$1:$AF$326)),COUNTIF($AG$1:$AG136,$AG136)),1)</f>
        <v>Bromsgrove</v>
      </c>
      <c r="AI136">
        <f t="shared" si="57"/>
        <v>1.0348186023861699</v>
      </c>
      <c r="AN136" t="e">
        <f t="shared" si="58"/>
        <v>#N/A</v>
      </c>
    </row>
    <row r="137" spans="1:40" x14ac:dyDescent="0.25">
      <c r="A137" t="s">
        <v>292</v>
      </c>
      <c r="B137" t="s">
        <v>293</v>
      </c>
      <c r="C137" t="s">
        <v>31</v>
      </c>
      <c r="D137" t="s">
        <v>23</v>
      </c>
      <c r="E137">
        <v>0</v>
      </c>
      <c r="F137">
        <v>0</v>
      </c>
      <c r="G137" t="str">
        <f>VLOOKUP($A137,'1213 rural'!$A$4:$C$329,2,FALSE)</f>
        <v/>
      </c>
      <c r="H137" t="str">
        <f>VLOOKUP($A137,'1213 rural'!$A$4:$C$329,3,FALSE)</f>
        <v/>
      </c>
      <c r="I137" t="str">
        <f t="shared" si="59"/>
        <v>9999</v>
      </c>
      <c r="J137" t="str">
        <f t="shared" si="60"/>
        <v/>
      </c>
      <c r="K137" t="str">
        <f t="shared" si="61"/>
        <v/>
      </c>
      <c r="L137" t="str">
        <f t="shared" si="62"/>
        <v>9999</v>
      </c>
      <c r="M137" t="str">
        <f t="shared" si="63"/>
        <v/>
      </c>
      <c r="N137" t="str">
        <f t="shared" si="64"/>
        <v/>
      </c>
      <c r="O137" t="str">
        <f t="shared" si="65"/>
        <v>9999</v>
      </c>
      <c r="P137" t="str">
        <f t="shared" si="66"/>
        <v>Ipswich</v>
      </c>
      <c r="Q137" t="str">
        <f t="shared" si="67"/>
        <v/>
      </c>
      <c r="R137" t="str">
        <f t="shared" si="68"/>
        <v>9999</v>
      </c>
      <c r="S137" t="str">
        <f t="shared" si="69"/>
        <v/>
      </c>
      <c r="T137" t="str">
        <f t="shared" si="70"/>
        <v/>
      </c>
      <c r="U137" t="str">
        <f t="shared" si="71"/>
        <v>9999</v>
      </c>
      <c r="V137" t="str">
        <f t="shared" si="72"/>
        <v/>
      </c>
      <c r="W137" t="str">
        <f t="shared" si="73"/>
        <v/>
      </c>
      <c r="X137" t="str">
        <f t="shared" si="74"/>
        <v>9999</v>
      </c>
      <c r="Y137" t="str">
        <f t="shared" si="75"/>
        <v/>
      </c>
      <c r="Z137" t="str">
        <f t="shared" si="76"/>
        <v/>
      </c>
      <c r="AA137" t="str">
        <f t="shared" si="77"/>
        <v>9999</v>
      </c>
      <c r="AE137" t="s">
        <v>294</v>
      </c>
      <c r="AF137">
        <f t="shared" si="56"/>
        <v>18</v>
      </c>
      <c r="AG137">
        <f t="array" ref="AG137">INDEX($AF$1:$AF$326,MATCH(SMALL(COUNTIF($AF$1:$AF$326,"&lt;"&amp;$AF$1:$AF$326),ROW($AF137:$AG137)),COUNTIF($AF$1:$AF$326,"&lt;"&amp;$AF$1:$AF$326),0))</f>
        <v>137</v>
      </c>
      <c r="AH137" t="str">
        <f t="array" ref="AH137">INDEX($AE$1:$AE$326,SMALL(IF($AF$1:$AF$326=$AG137,ROW($AF$1:$AF$326)),COUNTIF($AG$1:$AG137,$AG137)),1)</f>
        <v>Eastleigh</v>
      </c>
      <c r="AI137">
        <f t="shared" si="57"/>
        <v>1.0351966873706004</v>
      </c>
      <c r="AN137" t="e">
        <f t="shared" si="58"/>
        <v>#N/A</v>
      </c>
    </row>
    <row r="138" spans="1:40" x14ac:dyDescent="0.25">
      <c r="A138" t="s">
        <v>294</v>
      </c>
      <c r="B138" t="s">
        <v>295</v>
      </c>
      <c r="C138" t="s">
        <v>9</v>
      </c>
      <c r="D138" t="s">
        <v>14</v>
      </c>
      <c r="E138">
        <v>44823</v>
      </c>
      <c r="F138">
        <v>0.3190453481005901</v>
      </c>
      <c r="G138">
        <f>VLOOKUP($A138,'1213 rural'!$A$4:$C$329,2,FALSE)</f>
        <v>0.4677511563848033</v>
      </c>
      <c r="H138">
        <f>VLOOKUP($A138,'1213 rural'!$A$4:$C$329,3,FALSE)</f>
        <v>9</v>
      </c>
      <c r="I138">
        <f t="shared" si="59"/>
        <v>18</v>
      </c>
      <c r="J138" t="str">
        <f t="shared" si="60"/>
        <v/>
      </c>
      <c r="K138" t="str">
        <f t="shared" si="61"/>
        <v/>
      </c>
      <c r="L138" t="str">
        <f t="shared" si="62"/>
        <v>9999</v>
      </c>
      <c r="M138" t="str">
        <f t="shared" si="63"/>
        <v/>
      </c>
      <c r="N138" t="str">
        <f t="shared" si="64"/>
        <v/>
      </c>
      <c r="O138" t="str">
        <f t="shared" si="65"/>
        <v>9999</v>
      </c>
      <c r="P138" t="str">
        <f t="shared" si="66"/>
        <v/>
      </c>
      <c r="Q138" t="str">
        <f t="shared" si="67"/>
        <v/>
      </c>
      <c r="R138" t="str">
        <f t="shared" si="68"/>
        <v>9999</v>
      </c>
      <c r="S138" t="str">
        <f t="shared" si="69"/>
        <v/>
      </c>
      <c r="T138" t="str">
        <f t="shared" si="70"/>
        <v/>
      </c>
      <c r="U138" t="str">
        <f t="shared" si="71"/>
        <v>9999</v>
      </c>
      <c r="V138" t="str">
        <f t="shared" si="72"/>
        <v>Isle of Wight</v>
      </c>
      <c r="W138">
        <f t="shared" si="73"/>
        <v>0.4677511563848033</v>
      </c>
      <c r="X138">
        <f t="shared" si="74"/>
        <v>5</v>
      </c>
      <c r="Y138" t="str">
        <f t="shared" si="75"/>
        <v/>
      </c>
      <c r="Z138" t="str">
        <f t="shared" si="76"/>
        <v/>
      </c>
      <c r="AA138" t="str">
        <f t="shared" si="77"/>
        <v>9999</v>
      </c>
      <c r="AE138" t="s">
        <v>296</v>
      </c>
      <c r="AF138" t="str">
        <f t="shared" si="56"/>
        <v>9999</v>
      </c>
      <c r="AG138">
        <f t="array" ref="AG138">INDEX($AF$1:$AF$326,MATCH(SMALL(COUNTIF($AF$1:$AF$326,"&lt;"&amp;$AF$1:$AF$326),ROW($AF138:$AG138)),COUNTIF($AF$1:$AF$326,"&lt;"&amp;$AF$1:$AF$326),0))</f>
        <v>138</v>
      </c>
      <c r="AH138" t="str">
        <f t="array" ref="AH138">INDEX($AE$1:$AE$326,SMALL(IF($AF$1:$AF$326=$AG138,ROW($AF$1:$AF$326)),COUNTIF($AG$1:$AG138,$AG138)),1)</f>
        <v>Bolsover</v>
      </c>
      <c r="AI138">
        <f t="shared" si="57"/>
        <v>1.050006562541016</v>
      </c>
      <c r="AN138" t="e">
        <f t="shared" si="58"/>
        <v>#N/A</v>
      </c>
    </row>
    <row r="139" spans="1:40" x14ac:dyDescent="0.25">
      <c r="A139" t="s">
        <v>296</v>
      </c>
      <c r="B139" t="s">
        <v>297</v>
      </c>
      <c r="C139" t="s">
        <v>51</v>
      </c>
      <c r="D139" t="s">
        <v>14</v>
      </c>
      <c r="E139">
        <v>2111</v>
      </c>
      <c r="F139">
        <v>1</v>
      </c>
      <c r="G139" t="str">
        <f>VLOOKUP($A139,'1213 rural'!$A$4:$C$329,2,FALSE)</f>
        <v/>
      </c>
      <c r="H139" t="str">
        <f>VLOOKUP($A139,'1213 rural'!$A$4:$C$329,3,FALSE)</f>
        <v/>
      </c>
      <c r="I139" t="str">
        <f t="shared" si="59"/>
        <v>9999</v>
      </c>
      <c r="J139" t="str">
        <f t="shared" si="60"/>
        <v/>
      </c>
      <c r="K139" t="str">
        <f t="shared" si="61"/>
        <v/>
      </c>
      <c r="L139" t="str">
        <f t="shared" si="62"/>
        <v>9999</v>
      </c>
      <c r="M139" t="str">
        <f t="shared" si="63"/>
        <v/>
      </c>
      <c r="N139" t="str">
        <f t="shared" si="64"/>
        <v/>
      </c>
      <c r="O139" t="str">
        <f t="shared" si="65"/>
        <v>9999</v>
      </c>
      <c r="P139" t="str">
        <f t="shared" si="66"/>
        <v/>
      </c>
      <c r="Q139" t="str">
        <f t="shared" si="67"/>
        <v/>
      </c>
      <c r="R139" t="str">
        <f t="shared" si="68"/>
        <v>9999</v>
      </c>
      <c r="S139" t="str">
        <f t="shared" si="69"/>
        <v/>
      </c>
      <c r="T139" t="str">
        <f t="shared" si="70"/>
        <v/>
      </c>
      <c r="U139" t="str">
        <f t="shared" si="71"/>
        <v>9999</v>
      </c>
      <c r="V139" t="str">
        <f t="shared" si="72"/>
        <v>Isles of Scilly</v>
      </c>
      <c r="W139" t="str">
        <f t="shared" si="73"/>
        <v/>
      </c>
      <c r="X139" t="str">
        <f t="shared" si="74"/>
        <v>9999</v>
      </c>
      <c r="Y139" t="str">
        <f t="shared" si="75"/>
        <v/>
      </c>
      <c r="Z139" t="str">
        <f t="shared" si="76"/>
        <v/>
      </c>
      <c r="AA139" t="str">
        <f t="shared" si="77"/>
        <v>9999</v>
      </c>
      <c r="AE139" t="s">
        <v>298</v>
      </c>
      <c r="AF139" t="str">
        <f t="shared" si="56"/>
        <v>9999</v>
      </c>
      <c r="AG139">
        <f t="array" ref="AG139">INDEX($AF$1:$AF$326,MATCH(SMALL(COUNTIF($AF$1:$AF$326,"&lt;"&amp;$AF$1:$AF$326),ROW($AF139:$AG139)),COUNTIF($AF$1:$AF$326,"&lt;"&amp;$AF$1:$AF$326),0))</f>
        <v>139</v>
      </c>
      <c r="AH139" t="str">
        <f t="array" ref="AH139">INDEX($AE$1:$AE$326,SMALL(IF($AF$1:$AF$326=$AG139,ROW($AF$1:$AF$326)),COUNTIF($AG$1:$AG139,$AG139)),1)</f>
        <v>South Derbyshire</v>
      </c>
      <c r="AI139">
        <f t="shared" si="57"/>
        <v>1.0563645966950879</v>
      </c>
      <c r="AN139" t="e">
        <f t="shared" si="58"/>
        <v>#N/A</v>
      </c>
    </row>
    <row r="140" spans="1:40" x14ac:dyDescent="0.25">
      <c r="A140" t="s">
        <v>298</v>
      </c>
      <c r="B140" t="s">
        <v>299</v>
      </c>
      <c r="C140" t="s">
        <v>34</v>
      </c>
      <c r="D140" t="s">
        <v>35</v>
      </c>
      <c r="E140">
        <v>0</v>
      </c>
      <c r="F140">
        <v>0</v>
      </c>
      <c r="G140" t="str">
        <f>VLOOKUP($A140,'1213 rural'!$A$4:$C$329,2,FALSE)</f>
        <v/>
      </c>
      <c r="H140" t="str">
        <f>VLOOKUP($A140,'1213 rural'!$A$4:$C$329,3,FALSE)</f>
        <v/>
      </c>
      <c r="I140" t="str">
        <f t="shared" si="59"/>
        <v>9999</v>
      </c>
      <c r="J140" t="str">
        <f t="shared" si="60"/>
        <v>Islington</v>
      </c>
      <c r="K140" t="str">
        <f t="shared" si="61"/>
        <v/>
      </c>
      <c r="L140" t="str">
        <f t="shared" si="62"/>
        <v>9999</v>
      </c>
      <c r="M140" t="str">
        <f t="shared" si="63"/>
        <v/>
      </c>
      <c r="N140" t="str">
        <f t="shared" si="64"/>
        <v/>
      </c>
      <c r="O140" t="str">
        <f t="shared" si="65"/>
        <v>9999</v>
      </c>
      <c r="P140" t="str">
        <f t="shared" si="66"/>
        <v/>
      </c>
      <c r="Q140" t="str">
        <f t="shared" si="67"/>
        <v/>
      </c>
      <c r="R140" t="str">
        <f t="shared" si="68"/>
        <v>9999</v>
      </c>
      <c r="S140" t="str">
        <f t="shared" si="69"/>
        <v/>
      </c>
      <c r="T140" t="str">
        <f t="shared" si="70"/>
        <v/>
      </c>
      <c r="U140" t="str">
        <f t="shared" si="71"/>
        <v>9999</v>
      </c>
      <c r="V140" t="str">
        <f t="shared" si="72"/>
        <v/>
      </c>
      <c r="W140" t="str">
        <f t="shared" si="73"/>
        <v/>
      </c>
      <c r="X140" t="str">
        <f t="shared" si="74"/>
        <v>9999</v>
      </c>
      <c r="Y140" t="str">
        <f t="shared" si="75"/>
        <v/>
      </c>
      <c r="Z140" t="str">
        <f t="shared" si="76"/>
        <v/>
      </c>
      <c r="AA140" t="str">
        <f t="shared" si="77"/>
        <v>9999</v>
      </c>
      <c r="AE140" t="s">
        <v>300</v>
      </c>
      <c r="AF140" t="str">
        <f t="shared" si="56"/>
        <v>9999</v>
      </c>
      <c r="AG140">
        <f t="array" ref="AG140">INDEX($AF$1:$AF$326,MATCH(SMALL(COUNTIF($AF$1:$AF$326,"&lt;"&amp;$AF$1:$AF$326),ROW($AF140:$AG140)),COUNTIF($AF$1:$AF$326,"&lt;"&amp;$AF$1:$AF$326),0))</f>
        <v>140</v>
      </c>
      <c r="AH140" t="str">
        <f t="array" ref="AH140">INDEX($AE$1:$AE$326,SMALL(IF($AF$1:$AF$326=$AG140,ROW($AF$1:$AF$326)),COUNTIF($AG$1:$AG140,$AG140)),1)</f>
        <v>Staffordshire Moorlands</v>
      </c>
      <c r="AI140">
        <f t="shared" si="57"/>
        <v>1.0654670297146918</v>
      </c>
      <c r="AN140" t="e">
        <f t="shared" si="58"/>
        <v>#N/A</v>
      </c>
    </row>
    <row r="141" spans="1:40" x14ac:dyDescent="0.25">
      <c r="A141" t="s">
        <v>300</v>
      </c>
      <c r="B141" t="s">
        <v>301</v>
      </c>
      <c r="C141" t="s">
        <v>34</v>
      </c>
      <c r="D141" t="s">
        <v>35</v>
      </c>
      <c r="E141">
        <v>0</v>
      </c>
      <c r="F141">
        <v>0</v>
      </c>
      <c r="G141" t="str">
        <f>VLOOKUP($A141,'1213 rural'!$A$4:$C$329,2,FALSE)</f>
        <v/>
      </c>
      <c r="H141" t="str">
        <f>VLOOKUP($A141,'1213 rural'!$A$4:$C$329,3,FALSE)</f>
        <v/>
      </c>
      <c r="I141" t="str">
        <f t="shared" si="59"/>
        <v>9999</v>
      </c>
      <c r="J141" t="str">
        <f t="shared" si="60"/>
        <v>Kensington and Chelsea</v>
      </c>
      <c r="K141" t="str">
        <f t="shared" si="61"/>
        <v/>
      </c>
      <c r="L141" t="str">
        <f t="shared" si="62"/>
        <v>9999</v>
      </c>
      <c r="M141" t="str">
        <f t="shared" si="63"/>
        <v/>
      </c>
      <c r="N141" t="str">
        <f t="shared" si="64"/>
        <v/>
      </c>
      <c r="O141" t="str">
        <f t="shared" si="65"/>
        <v>9999</v>
      </c>
      <c r="P141" t="str">
        <f t="shared" si="66"/>
        <v/>
      </c>
      <c r="Q141" t="str">
        <f t="shared" si="67"/>
        <v/>
      </c>
      <c r="R141" t="str">
        <f t="shared" si="68"/>
        <v>9999</v>
      </c>
      <c r="S141" t="str">
        <f t="shared" si="69"/>
        <v/>
      </c>
      <c r="T141" t="str">
        <f t="shared" si="70"/>
        <v/>
      </c>
      <c r="U141" t="str">
        <f t="shared" si="71"/>
        <v>9999</v>
      </c>
      <c r="V141" t="str">
        <f t="shared" si="72"/>
        <v/>
      </c>
      <c r="W141" t="str">
        <f t="shared" si="73"/>
        <v/>
      </c>
      <c r="X141" t="str">
        <f t="shared" si="74"/>
        <v>9999</v>
      </c>
      <c r="Y141" t="str">
        <f t="shared" si="75"/>
        <v/>
      </c>
      <c r="Z141" t="str">
        <f t="shared" si="76"/>
        <v/>
      </c>
      <c r="AA141" t="str">
        <f t="shared" si="77"/>
        <v>9999</v>
      </c>
      <c r="AE141" t="s">
        <v>302</v>
      </c>
      <c r="AF141">
        <f t="shared" si="56"/>
        <v>92</v>
      </c>
      <c r="AG141">
        <f t="array" ref="AG141">INDEX($AF$1:$AF$326,MATCH(SMALL(COUNTIF($AF$1:$AF$326,"&lt;"&amp;$AF$1:$AF$326),ROW($AF141:$AG141)),COUNTIF($AF$1:$AF$326,"&lt;"&amp;$AF$1:$AF$326),0))</f>
        <v>141</v>
      </c>
      <c r="AH141" t="str">
        <f t="array" ref="AH141">INDEX($AE$1:$AE$326,SMALL(IF($AF$1:$AF$326=$AG141,ROW($AF$1:$AF$326)),COUNTIF($AG$1:$AG141,$AG141)),1)</f>
        <v>High Peak</v>
      </c>
      <c r="AI141">
        <f t="shared" si="57"/>
        <v>1.0786117632129941</v>
      </c>
      <c r="AN141" t="e">
        <f t="shared" si="58"/>
        <v>#N/A</v>
      </c>
    </row>
    <row r="142" spans="1:40" x14ac:dyDescent="0.25">
      <c r="A142" t="s">
        <v>302</v>
      </c>
      <c r="B142" t="s">
        <v>303</v>
      </c>
      <c r="C142" t="s">
        <v>17</v>
      </c>
      <c r="D142" t="s">
        <v>18</v>
      </c>
      <c r="E142">
        <v>28762</v>
      </c>
      <c r="F142">
        <v>0.31735278216062934</v>
      </c>
      <c r="G142">
        <f>VLOOKUP($A142,'1213 rural'!$A$4:$C$329,2,FALSE)</f>
        <v>0.76712328767123283</v>
      </c>
      <c r="H142">
        <f>VLOOKUP($A142,'1213 rural'!$A$4:$C$329,3,FALSE)</f>
        <v>7</v>
      </c>
      <c r="I142">
        <f t="shared" si="59"/>
        <v>92</v>
      </c>
      <c r="J142" t="str">
        <f t="shared" si="60"/>
        <v/>
      </c>
      <c r="K142" t="str">
        <f t="shared" si="61"/>
        <v/>
      </c>
      <c r="L142" t="str">
        <f t="shared" si="62"/>
        <v>9999</v>
      </c>
      <c r="M142" t="str">
        <f t="shared" si="63"/>
        <v/>
      </c>
      <c r="N142" t="str">
        <f t="shared" si="64"/>
        <v/>
      </c>
      <c r="O142" t="str">
        <f t="shared" si="65"/>
        <v>9999</v>
      </c>
      <c r="P142" t="str">
        <f t="shared" si="66"/>
        <v/>
      </c>
      <c r="Q142" t="str">
        <f t="shared" si="67"/>
        <v/>
      </c>
      <c r="R142" t="str">
        <f t="shared" si="68"/>
        <v>9999</v>
      </c>
      <c r="S142" t="str">
        <f t="shared" si="69"/>
        <v/>
      </c>
      <c r="T142" t="str">
        <f t="shared" si="70"/>
        <v/>
      </c>
      <c r="U142" t="str">
        <f t="shared" si="71"/>
        <v>9999</v>
      </c>
      <c r="V142" t="str">
        <f t="shared" si="72"/>
        <v/>
      </c>
      <c r="W142" t="str">
        <f t="shared" si="73"/>
        <v/>
      </c>
      <c r="X142" t="str">
        <f t="shared" si="74"/>
        <v>9999</v>
      </c>
      <c r="Y142" t="str">
        <f t="shared" si="75"/>
        <v>Kettering</v>
      </c>
      <c r="Z142">
        <f t="shared" si="76"/>
        <v>0.76712328767123283</v>
      </c>
      <c r="AA142">
        <f t="shared" si="77"/>
        <v>24</v>
      </c>
      <c r="AE142" t="s">
        <v>304</v>
      </c>
      <c r="AF142" t="str">
        <f t="shared" si="56"/>
        <v>9999</v>
      </c>
      <c r="AG142">
        <f t="array" ref="AG142">INDEX($AF$1:$AF$326,MATCH(SMALL(COUNTIF($AF$1:$AF$326,"&lt;"&amp;$AF$1:$AF$326),ROW($AF142:$AG142)),COUNTIF($AF$1:$AF$326,"&lt;"&amp;$AF$1:$AF$326),0))</f>
        <v>142</v>
      </c>
      <c r="AH142" t="str">
        <f t="array" ref="AH142">INDEX($AE$1:$AE$326,SMALL(IF($AF$1:$AF$326=$AG142,ROW($AF$1:$AF$326)),COUNTIF($AG$1:$AG142,$AG142)),1)</f>
        <v>South Staffordshire</v>
      </c>
      <c r="AI142">
        <f t="shared" si="57"/>
        <v>1.083479517077701</v>
      </c>
      <c r="AN142" t="e">
        <f t="shared" si="58"/>
        <v>#N/A</v>
      </c>
    </row>
    <row r="143" spans="1:40" x14ac:dyDescent="0.25">
      <c r="A143" t="s">
        <v>304</v>
      </c>
      <c r="B143" t="s">
        <v>305</v>
      </c>
      <c r="C143" t="s">
        <v>31</v>
      </c>
      <c r="D143" t="s">
        <v>28</v>
      </c>
      <c r="E143">
        <v>96525</v>
      </c>
      <c r="F143">
        <v>0.67203458863337306</v>
      </c>
      <c r="G143" t="str">
        <f>VLOOKUP($A143,'1213 rural'!$A$4:$C$329,2,FALSE)</f>
        <v/>
      </c>
      <c r="H143" t="str">
        <f>VLOOKUP($A143,'1213 rural'!$A$4:$C$329,3,FALSE)</f>
        <v/>
      </c>
      <c r="I143" t="str">
        <f t="shared" si="59"/>
        <v>9999</v>
      </c>
      <c r="J143" t="str">
        <f t="shared" si="60"/>
        <v/>
      </c>
      <c r="K143" t="str">
        <f t="shared" si="61"/>
        <v/>
      </c>
      <c r="L143" t="str">
        <f t="shared" si="62"/>
        <v>9999</v>
      </c>
      <c r="M143" t="str">
        <f t="shared" si="63"/>
        <v/>
      </c>
      <c r="N143" t="str">
        <f t="shared" si="64"/>
        <v/>
      </c>
      <c r="O143" t="str">
        <f t="shared" si="65"/>
        <v>9999</v>
      </c>
      <c r="P143" t="str">
        <f t="shared" si="66"/>
        <v/>
      </c>
      <c r="Q143" t="str">
        <f t="shared" si="67"/>
        <v/>
      </c>
      <c r="R143" t="str">
        <f t="shared" si="68"/>
        <v>9999</v>
      </c>
      <c r="S143" t="str">
        <f t="shared" si="69"/>
        <v>King`s Lynn and West Norfolk</v>
      </c>
      <c r="T143" t="str">
        <f t="shared" si="70"/>
        <v/>
      </c>
      <c r="U143" t="str">
        <f t="shared" si="71"/>
        <v>9999</v>
      </c>
      <c r="V143" t="str">
        <f t="shared" si="72"/>
        <v/>
      </c>
      <c r="W143" t="str">
        <f t="shared" si="73"/>
        <v/>
      </c>
      <c r="X143" t="str">
        <f t="shared" si="74"/>
        <v>9999</v>
      </c>
      <c r="Y143" t="str">
        <f t="shared" si="75"/>
        <v/>
      </c>
      <c r="Z143" t="str">
        <f t="shared" si="76"/>
        <v/>
      </c>
      <c r="AA143" t="str">
        <f t="shared" si="77"/>
        <v>9999</v>
      </c>
      <c r="AE143" t="s">
        <v>306</v>
      </c>
      <c r="AF143" t="str">
        <f t="shared" si="56"/>
        <v>9999</v>
      </c>
      <c r="AG143">
        <f t="array" ref="AG143">INDEX($AF$1:$AF$326,MATCH(SMALL(COUNTIF($AF$1:$AF$326,"&lt;"&amp;$AF$1:$AF$326),ROW($AF143:$AG143)),COUNTIF($AF$1:$AF$326,"&lt;"&amp;$AF$1:$AF$326),0))</f>
        <v>143</v>
      </c>
      <c r="AH143" t="str">
        <f t="array" ref="AH143">INDEX($AE$1:$AE$326,SMALL(IF($AF$1:$AF$326=$AG143,ROW($AF$1:$AF$326)),COUNTIF($AG$1:$AG143,$AG143)),1)</f>
        <v>Rotherham</v>
      </c>
      <c r="AI143">
        <f t="shared" si="57"/>
        <v>1.0852713178294573</v>
      </c>
      <c r="AN143" t="e">
        <f t="shared" si="58"/>
        <v>#N/A</v>
      </c>
    </row>
    <row r="144" spans="1:40" x14ac:dyDescent="0.25">
      <c r="A144" t="s">
        <v>306</v>
      </c>
      <c r="B144" t="s">
        <v>307</v>
      </c>
      <c r="C144" t="s">
        <v>40</v>
      </c>
      <c r="D144" t="s">
        <v>10</v>
      </c>
      <c r="E144">
        <v>0</v>
      </c>
      <c r="F144">
        <v>0</v>
      </c>
      <c r="G144" t="str">
        <f>VLOOKUP($A144,'1213 rural'!$A$4:$C$329,2,FALSE)</f>
        <v/>
      </c>
      <c r="H144" t="str">
        <f>VLOOKUP($A144,'1213 rural'!$A$4:$C$329,3,FALSE)</f>
        <v/>
      </c>
      <c r="I144" t="str">
        <f t="shared" si="59"/>
        <v>9999</v>
      </c>
      <c r="J144" t="str">
        <f t="shared" si="60"/>
        <v/>
      </c>
      <c r="K144" t="str">
        <f t="shared" si="61"/>
        <v/>
      </c>
      <c r="L144" t="str">
        <f t="shared" si="62"/>
        <v>9999</v>
      </c>
      <c r="M144" t="str">
        <f t="shared" si="63"/>
        <v>Kingston upon Hull City of</v>
      </c>
      <c r="N144" t="str">
        <f t="shared" si="64"/>
        <v/>
      </c>
      <c r="O144" t="str">
        <f t="shared" si="65"/>
        <v>9999</v>
      </c>
      <c r="P144" t="str">
        <f t="shared" si="66"/>
        <v/>
      </c>
      <c r="Q144" t="str">
        <f t="shared" si="67"/>
        <v/>
      </c>
      <c r="R144" t="str">
        <f t="shared" si="68"/>
        <v>9999</v>
      </c>
      <c r="S144" t="str">
        <f t="shared" si="69"/>
        <v/>
      </c>
      <c r="T144" t="str">
        <f t="shared" si="70"/>
        <v/>
      </c>
      <c r="U144" t="str">
        <f t="shared" si="71"/>
        <v>9999</v>
      </c>
      <c r="V144" t="str">
        <f t="shared" si="72"/>
        <v/>
      </c>
      <c r="W144" t="str">
        <f t="shared" si="73"/>
        <v/>
      </c>
      <c r="X144" t="str">
        <f t="shared" si="74"/>
        <v>9999</v>
      </c>
      <c r="Y144" t="str">
        <f t="shared" si="75"/>
        <v/>
      </c>
      <c r="Z144" t="str">
        <f t="shared" si="76"/>
        <v/>
      </c>
      <c r="AA144" t="str">
        <f t="shared" si="77"/>
        <v>9999</v>
      </c>
      <c r="AE144" t="s">
        <v>308</v>
      </c>
      <c r="AF144" t="str">
        <f t="shared" si="56"/>
        <v>9999</v>
      </c>
      <c r="AG144">
        <f t="array" ref="AG144">INDEX($AF$1:$AF$326,MATCH(SMALL(COUNTIF($AF$1:$AF$326,"&lt;"&amp;$AF$1:$AF$326),ROW($AF144:$AG144)),COUNTIF($AF$1:$AF$326,"&lt;"&amp;$AF$1:$AF$326),0))</f>
        <v>144</v>
      </c>
      <c r="AH144" t="str">
        <f t="array" ref="AH144">INDEX($AE$1:$AE$326,SMALL(IF($AF$1:$AF$326=$AG144,ROW($AF$1:$AF$326)),COUNTIF($AG$1:$AG144,$AG144)),1)</f>
        <v>Harborough</v>
      </c>
      <c r="AI144">
        <f t="shared" si="57"/>
        <v>1.1061476281642204</v>
      </c>
      <c r="AN144" t="e">
        <f t="shared" si="58"/>
        <v>#N/A</v>
      </c>
    </row>
    <row r="145" spans="1:40" x14ac:dyDescent="0.25">
      <c r="A145" t="s">
        <v>308</v>
      </c>
      <c r="B145" t="s">
        <v>309</v>
      </c>
      <c r="C145" t="s">
        <v>34</v>
      </c>
      <c r="D145" t="s">
        <v>35</v>
      </c>
      <c r="E145">
        <v>0</v>
      </c>
      <c r="F145">
        <v>0</v>
      </c>
      <c r="G145" t="str">
        <f>VLOOKUP($A145,'1213 rural'!$A$4:$C$329,2,FALSE)</f>
        <v/>
      </c>
      <c r="H145" t="str">
        <f>VLOOKUP($A145,'1213 rural'!$A$4:$C$329,3,FALSE)</f>
        <v/>
      </c>
      <c r="I145" t="str">
        <f t="shared" si="59"/>
        <v>9999</v>
      </c>
      <c r="J145" t="str">
        <f t="shared" si="60"/>
        <v>Kingston upon Thames</v>
      </c>
      <c r="K145" t="str">
        <f t="shared" si="61"/>
        <v/>
      </c>
      <c r="L145" t="str">
        <f t="shared" si="62"/>
        <v>9999</v>
      </c>
      <c r="M145" t="str">
        <f t="shared" si="63"/>
        <v/>
      </c>
      <c r="N145" t="str">
        <f t="shared" si="64"/>
        <v/>
      </c>
      <c r="O145" t="str">
        <f t="shared" si="65"/>
        <v>9999</v>
      </c>
      <c r="P145" t="str">
        <f t="shared" si="66"/>
        <v/>
      </c>
      <c r="Q145" t="str">
        <f t="shared" si="67"/>
        <v/>
      </c>
      <c r="R145" t="str">
        <f t="shared" si="68"/>
        <v>9999</v>
      </c>
      <c r="S145" t="str">
        <f t="shared" si="69"/>
        <v/>
      </c>
      <c r="T145" t="str">
        <f t="shared" si="70"/>
        <v/>
      </c>
      <c r="U145" t="str">
        <f t="shared" si="71"/>
        <v>9999</v>
      </c>
      <c r="V145" t="str">
        <f t="shared" si="72"/>
        <v/>
      </c>
      <c r="W145" t="str">
        <f t="shared" si="73"/>
        <v/>
      </c>
      <c r="X145" t="str">
        <f t="shared" si="74"/>
        <v>9999</v>
      </c>
      <c r="Y145" t="str">
        <f t="shared" si="75"/>
        <v/>
      </c>
      <c r="Z145" t="str">
        <f t="shared" si="76"/>
        <v/>
      </c>
      <c r="AA145" t="str">
        <f t="shared" si="77"/>
        <v>9999</v>
      </c>
      <c r="AE145" t="s">
        <v>310</v>
      </c>
      <c r="AF145">
        <f t="shared" si="56"/>
        <v>126</v>
      </c>
      <c r="AG145">
        <f t="array" ref="AG145">INDEX($AF$1:$AF$326,MATCH(SMALL(COUNTIF($AF$1:$AF$326,"&lt;"&amp;$AF$1:$AF$326),ROW($AF145:$AG145)),COUNTIF($AF$1:$AF$326,"&lt;"&amp;$AF$1:$AF$326),0))</f>
        <v>145</v>
      </c>
      <c r="AH145" t="str">
        <f t="array" ref="AH145">INDEX($AE$1:$AE$326,SMALL(IF($AF$1:$AF$326=$AG145,ROW($AF$1:$AF$326)),COUNTIF($AG$1:$AG145,$AG145)),1)</f>
        <v>Tandridge</v>
      </c>
      <c r="AI145">
        <f t="shared" si="57"/>
        <v>1.124916909546454</v>
      </c>
      <c r="AN145" t="e">
        <f t="shared" si="58"/>
        <v>#N/A</v>
      </c>
    </row>
    <row r="146" spans="1:40" x14ac:dyDescent="0.25">
      <c r="A146" t="s">
        <v>310</v>
      </c>
      <c r="B146" t="s">
        <v>311</v>
      </c>
      <c r="C146" t="s">
        <v>40</v>
      </c>
      <c r="D146" t="s">
        <v>35</v>
      </c>
      <c r="E146">
        <v>47439</v>
      </c>
      <c r="F146">
        <v>0.11574948394747243</v>
      </c>
      <c r="G146">
        <f>VLOOKUP($A146,'1213 rural'!$A$4:$C$329,2,FALSE)</f>
        <v>0.93784192153389256</v>
      </c>
      <c r="H146">
        <f>VLOOKUP($A146,'1213 rural'!$A$4:$C$329,3,FALSE)</f>
        <v>18</v>
      </c>
      <c r="I146">
        <f t="shared" si="59"/>
        <v>126</v>
      </c>
      <c r="J146" t="str">
        <f t="shared" si="60"/>
        <v>Kirklees</v>
      </c>
      <c r="K146">
        <f t="shared" si="61"/>
        <v>0.93784192153389256</v>
      </c>
      <c r="L146">
        <f t="shared" si="62"/>
        <v>3</v>
      </c>
      <c r="M146" t="str">
        <f t="shared" si="63"/>
        <v/>
      </c>
      <c r="N146" t="str">
        <f t="shared" si="64"/>
        <v/>
      </c>
      <c r="O146" t="str">
        <f t="shared" si="65"/>
        <v>9999</v>
      </c>
      <c r="P146" t="str">
        <f t="shared" si="66"/>
        <v/>
      </c>
      <c r="Q146" t="str">
        <f t="shared" si="67"/>
        <v/>
      </c>
      <c r="R146" t="str">
        <f t="shared" si="68"/>
        <v>9999</v>
      </c>
      <c r="S146" t="str">
        <f t="shared" si="69"/>
        <v/>
      </c>
      <c r="T146" t="str">
        <f t="shared" si="70"/>
        <v/>
      </c>
      <c r="U146" t="str">
        <f t="shared" si="71"/>
        <v>9999</v>
      </c>
      <c r="V146" t="str">
        <f t="shared" si="72"/>
        <v/>
      </c>
      <c r="W146" t="str">
        <f t="shared" si="73"/>
        <v/>
      </c>
      <c r="X146" t="str">
        <f t="shared" si="74"/>
        <v>9999</v>
      </c>
      <c r="Y146" t="str">
        <f t="shared" si="75"/>
        <v/>
      </c>
      <c r="Z146" t="str">
        <f t="shared" si="76"/>
        <v/>
      </c>
      <c r="AA146" t="str">
        <f t="shared" si="77"/>
        <v>9999</v>
      </c>
      <c r="AE146" t="s">
        <v>312</v>
      </c>
      <c r="AF146" t="str">
        <f t="shared" si="56"/>
        <v>9999</v>
      </c>
      <c r="AG146">
        <f t="array" ref="AG146">INDEX($AF$1:$AF$326,MATCH(SMALL(COUNTIF($AF$1:$AF$326,"&lt;"&amp;$AF$1:$AF$326),ROW($AF146:$AG146)),COUNTIF($AF$1:$AF$326,"&lt;"&amp;$AF$1:$AF$326),0))</f>
        <v>146</v>
      </c>
      <c r="AH146" t="str">
        <f t="array" ref="AH146">INDEX($AE$1:$AE$326,SMALL(IF($AF$1:$AF$326=$AG146,ROW($AF$1:$AF$326)),COUNTIF($AG$1:$AG146,$AG146)),1)</f>
        <v>Harrogate</v>
      </c>
      <c r="AI146">
        <f t="shared" si="57"/>
        <v>1.1571638964864297</v>
      </c>
      <c r="AN146" t="e">
        <f t="shared" si="58"/>
        <v>#N/A</v>
      </c>
    </row>
    <row r="147" spans="1:40" x14ac:dyDescent="0.25">
      <c r="A147" t="s">
        <v>312</v>
      </c>
      <c r="B147" t="s">
        <v>313</v>
      </c>
      <c r="C147" t="s">
        <v>13</v>
      </c>
      <c r="D147" t="s">
        <v>35</v>
      </c>
      <c r="E147">
        <v>2124</v>
      </c>
      <c r="F147">
        <v>1.424394431181094E-2</v>
      </c>
      <c r="G147" t="str">
        <f>VLOOKUP($A147,'1213 rural'!$A$4:$C$329,2,FALSE)</f>
        <v/>
      </c>
      <c r="H147" t="str">
        <f>VLOOKUP($A147,'1213 rural'!$A$4:$C$329,3,FALSE)</f>
        <v/>
      </c>
      <c r="I147" t="str">
        <f t="shared" si="59"/>
        <v>9999</v>
      </c>
      <c r="J147" t="str">
        <f t="shared" si="60"/>
        <v>Knowsley</v>
      </c>
      <c r="K147" t="str">
        <f t="shared" si="61"/>
        <v/>
      </c>
      <c r="L147" t="str">
        <f t="shared" si="62"/>
        <v>9999</v>
      </c>
      <c r="M147" t="str">
        <f t="shared" si="63"/>
        <v/>
      </c>
      <c r="N147" t="str">
        <f t="shared" si="64"/>
        <v/>
      </c>
      <c r="O147" t="str">
        <f t="shared" si="65"/>
        <v>9999</v>
      </c>
      <c r="P147" t="str">
        <f t="shared" si="66"/>
        <v/>
      </c>
      <c r="Q147" t="str">
        <f t="shared" si="67"/>
        <v/>
      </c>
      <c r="R147" t="str">
        <f t="shared" si="68"/>
        <v>9999</v>
      </c>
      <c r="S147" t="str">
        <f t="shared" si="69"/>
        <v/>
      </c>
      <c r="T147" t="str">
        <f t="shared" si="70"/>
        <v/>
      </c>
      <c r="U147" t="str">
        <f t="shared" si="71"/>
        <v>9999</v>
      </c>
      <c r="V147" t="str">
        <f t="shared" si="72"/>
        <v/>
      </c>
      <c r="W147" t="str">
        <f t="shared" si="73"/>
        <v/>
      </c>
      <c r="X147" t="str">
        <f t="shared" si="74"/>
        <v>9999</v>
      </c>
      <c r="Y147" t="str">
        <f t="shared" si="75"/>
        <v/>
      </c>
      <c r="Z147" t="str">
        <f t="shared" si="76"/>
        <v/>
      </c>
      <c r="AA147" t="str">
        <f t="shared" si="77"/>
        <v>9999</v>
      </c>
      <c r="AE147" t="s">
        <v>314</v>
      </c>
      <c r="AF147" t="str">
        <f t="shared" si="56"/>
        <v>9999</v>
      </c>
      <c r="AG147">
        <f t="array" ref="AG147">INDEX($AF$1:$AF$326,MATCH(SMALL(COUNTIF($AF$1:$AF$326,"&lt;"&amp;$AF$1:$AF$326),ROW($AF147:$AG147)),COUNTIF($AF$1:$AF$326,"&lt;"&amp;$AF$1:$AF$326),0))</f>
        <v>147</v>
      </c>
      <c r="AH147" t="str">
        <f t="array" ref="AH147">INDEX($AE$1:$AE$326,SMALL(IF($AF$1:$AF$326=$AG147,ROW($AF$1:$AF$326)),COUNTIF($AG$1:$AG147,$AG147)),1)</f>
        <v>Bradford</v>
      </c>
      <c r="AI147">
        <f t="shared" si="57"/>
        <v>1.162234224379572</v>
      </c>
      <c r="AN147" t="e">
        <f t="shared" si="58"/>
        <v>#N/A</v>
      </c>
    </row>
    <row r="148" spans="1:40" x14ac:dyDescent="0.25">
      <c r="A148" t="s">
        <v>314</v>
      </c>
      <c r="B148" t="s">
        <v>315</v>
      </c>
      <c r="C148" t="s">
        <v>34</v>
      </c>
      <c r="D148" t="s">
        <v>35</v>
      </c>
      <c r="E148">
        <v>0</v>
      </c>
      <c r="F148">
        <v>0</v>
      </c>
      <c r="G148" t="str">
        <f>VLOOKUP($A148,'1213 rural'!$A$4:$C$329,2,FALSE)</f>
        <v/>
      </c>
      <c r="H148" t="str">
        <f>VLOOKUP($A148,'1213 rural'!$A$4:$C$329,3,FALSE)</f>
        <v/>
      </c>
      <c r="I148" t="str">
        <f t="shared" si="59"/>
        <v>9999</v>
      </c>
      <c r="J148" t="str">
        <f t="shared" si="60"/>
        <v>Lambeth</v>
      </c>
      <c r="K148" t="str">
        <f t="shared" si="61"/>
        <v/>
      </c>
      <c r="L148" t="str">
        <f t="shared" si="62"/>
        <v>9999</v>
      </c>
      <c r="M148" t="str">
        <f t="shared" si="63"/>
        <v/>
      </c>
      <c r="N148" t="str">
        <f t="shared" si="64"/>
        <v/>
      </c>
      <c r="O148" t="str">
        <f t="shared" si="65"/>
        <v>9999</v>
      </c>
      <c r="P148" t="str">
        <f t="shared" si="66"/>
        <v/>
      </c>
      <c r="Q148" t="str">
        <f t="shared" si="67"/>
        <v/>
      </c>
      <c r="R148" t="str">
        <f t="shared" si="68"/>
        <v>9999</v>
      </c>
      <c r="S148" t="str">
        <f t="shared" si="69"/>
        <v/>
      </c>
      <c r="T148" t="str">
        <f t="shared" si="70"/>
        <v/>
      </c>
      <c r="U148" t="str">
        <f t="shared" si="71"/>
        <v>9999</v>
      </c>
      <c r="V148" t="str">
        <f t="shared" si="72"/>
        <v/>
      </c>
      <c r="W148" t="str">
        <f t="shared" si="73"/>
        <v/>
      </c>
      <c r="X148" t="str">
        <f t="shared" si="74"/>
        <v>9999</v>
      </c>
      <c r="Y148" t="str">
        <f t="shared" si="75"/>
        <v/>
      </c>
      <c r="Z148" t="str">
        <f t="shared" si="76"/>
        <v/>
      </c>
      <c r="AA148" t="str">
        <f t="shared" si="77"/>
        <v>9999</v>
      </c>
      <c r="AE148" t="s">
        <v>316</v>
      </c>
      <c r="AF148">
        <f t="shared" si="56"/>
        <v>89</v>
      </c>
      <c r="AG148">
        <f t="array" ref="AG148">INDEX($AF$1:$AF$326,MATCH(SMALL(COUNTIF($AF$1:$AF$326,"&lt;"&amp;$AF$1:$AF$326),ROW($AF148:$AG148)),COUNTIF($AF$1:$AF$326,"&lt;"&amp;$AF$1:$AF$326),0))</f>
        <v>148</v>
      </c>
      <c r="AH148" t="str">
        <f t="array" ref="AH148">INDEX($AE$1:$AE$326,SMALL(IF($AF$1:$AF$326=$AG148,ROW($AF$1:$AF$326)),COUNTIF($AG$1:$AG148,$AG148)),1)</f>
        <v>South Gloucestershire</v>
      </c>
      <c r="AI148">
        <f t="shared" si="57"/>
        <v>1.1710848504205258</v>
      </c>
      <c r="AN148" t="e">
        <f t="shared" si="58"/>
        <v>#N/A</v>
      </c>
    </row>
    <row r="149" spans="1:40" x14ac:dyDescent="0.25">
      <c r="A149" t="s">
        <v>316</v>
      </c>
      <c r="B149" t="s">
        <v>317</v>
      </c>
      <c r="C149" t="s">
        <v>13</v>
      </c>
      <c r="D149" t="s">
        <v>18</v>
      </c>
      <c r="E149">
        <v>39203</v>
      </c>
      <c r="F149">
        <v>0.27790537762465795</v>
      </c>
      <c r="G149">
        <f>VLOOKUP($A149,'1213 rural'!$A$4:$C$329,2,FALSE)</f>
        <v>0.73793930449220546</v>
      </c>
      <c r="H149">
        <f>VLOOKUP($A149,'1213 rural'!$A$4:$C$329,3,FALSE)</f>
        <v>8</v>
      </c>
      <c r="I149">
        <f t="shared" si="59"/>
        <v>89</v>
      </c>
      <c r="J149" t="str">
        <f t="shared" si="60"/>
        <v/>
      </c>
      <c r="K149" t="str">
        <f t="shared" si="61"/>
        <v/>
      </c>
      <c r="L149" t="str">
        <f t="shared" si="62"/>
        <v>9999</v>
      </c>
      <c r="M149" t="str">
        <f t="shared" si="63"/>
        <v/>
      </c>
      <c r="N149" t="str">
        <f t="shared" si="64"/>
        <v/>
      </c>
      <c r="O149" t="str">
        <f t="shared" si="65"/>
        <v>9999</v>
      </c>
      <c r="P149" t="str">
        <f t="shared" si="66"/>
        <v/>
      </c>
      <c r="Q149" t="str">
        <f t="shared" si="67"/>
        <v/>
      </c>
      <c r="R149" t="str">
        <f t="shared" si="68"/>
        <v>9999</v>
      </c>
      <c r="S149" t="str">
        <f t="shared" si="69"/>
        <v/>
      </c>
      <c r="T149" t="str">
        <f t="shared" si="70"/>
        <v/>
      </c>
      <c r="U149" t="str">
        <f t="shared" si="71"/>
        <v>9999</v>
      </c>
      <c r="V149" t="str">
        <f t="shared" si="72"/>
        <v/>
      </c>
      <c r="W149" t="str">
        <f t="shared" si="73"/>
        <v/>
      </c>
      <c r="X149" t="str">
        <f t="shared" si="74"/>
        <v>9999</v>
      </c>
      <c r="Y149" t="str">
        <f t="shared" si="75"/>
        <v>Lancaster</v>
      </c>
      <c r="Z149">
        <f t="shared" si="76"/>
        <v>0.73793930449220546</v>
      </c>
      <c r="AA149">
        <f t="shared" si="77"/>
        <v>22</v>
      </c>
      <c r="AE149" t="s">
        <v>318</v>
      </c>
      <c r="AF149">
        <f t="shared" si="56"/>
        <v>51</v>
      </c>
      <c r="AG149">
        <f t="array" ref="AG149">INDEX($AF$1:$AF$326,MATCH(SMALL(COUNTIF($AF$1:$AF$326,"&lt;"&amp;$AF$1:$AF$326),ROW($AF149:$AG149)),COUNTIF($AF$1:$AF$326,"&lt;"&amp;$AF$1:$AF$326),0))</f>
        <v>149</v>
      </c>
      <c r="AH149" t="str">
        <f t="array" ref="AH149">INDEX($AE$1:$AE$326,SMALL(IF($AF$1:$AF$326=$AG149,ROW($AF$1:$AF$326)),COUNTIF($AG$1:$AG149,$AG149)),1)</f>
        <v>Carlisle</v>
      </c>
      <c r="AI149">
        <f t="shared" si="57"/>
        <v>1.1862396204033216</v>
      </c>
      <c r="AN149" t="e">
        <f t="shared" si="58"/>
        <v>#N/A</v>
      </c>
    </row>
    <row r="150" spans="1:40" x14ac:dyDescent="0.25">
      <c r="A150" t="s">
        <v>318</v>
      </c>
      <c r="B150" t="s">
        <v>319</v>
      </c>
      <c r="C150" t="s">
        <v>40</v>
      </c>
      <c r="D150" t="s">
        <v>35</v>
      </c>
      <c r="E150">
        <v>43093</v>
      </c>
      <c r="F150">
        <v>5.394926443064265E-2</v>
      </c>
      <c r="G150">
        <f>VLOOKUP($A150,'1213 rural'!$A$4:$C$329,2,FALSE)</f>
        <v>0.58129136111607937</v>
      </c>
      <c r="H150">
        <f>VLOOKUP($A150,'1213 rural'!$A$4:$C$329,3,FALSE)</f>
        <v>13</v>
      </c>
      <c r="I150">
        <f t="shared" si="59"/>
        <v>51</v>
      </c>
      <c r="J150" t="str">
        <f t="shared" si="60"/>
        <v>Leeds</v>
      </c>
      <c r="K150">
        <f t="shared" si="61"/>
        <v>0.58129136111607937</v>
      </c>
      <c r="L150">
        <f t="shared" si="62"/>
        <v>2</v>
      </c>
      <c r="M150" t="str">
        <f t="shared" si="63"/>
        <v/>
      </c>
      <c r="N150" t="str">
        <f t="shared" si="64"/>
        <v/>
      </c>
      <c r="O150" t="str">
        <f t="shared" si="65"/>
        <v>9999</v>
      </c>
      <c r="P150" t="str">
        <f t="shared" si="66"/>
        <v/>
      </c>
      <c r="Q150" t="str">
        <f t="shared" si="67"/>
        <v/>
      </c>
      <c r="R150" t="str">
        <f t="shared" si="68"/>
        <v>9999</v>
      </c>
      <c r="S150" t="str">
        <f t="shared" si="69"/>
        <v/>
      </c>
      <c r="T150" t="str">
        <f t="shared" si="70"/>
        <v/>
      </c>
      <c r="U150" t="str">
        <f t="shared" si="71"/>
        <v>9999</v>
      </c>
      <c r="V150" t="str">
        <f t="shared" si="72"/>
        <v/>
      </c>
      <c r="W150" t="str">
        <f t="shared" si="73"/>
        <v/>
      </c>
      <c r="X150" t="str">
        <f t="shared" si="74"/>
        <v>9999</v>
      </c>
      <c r="Y150" t="str">
        <f t="shared" si="75"/>
        <v/>
      </c>
      <c r="Z150" t="str">
        <f t="shared" si="76"/>
        <v/>
      </c>
      <c r="AA150" t="str">
        <f t="shared" si="77"/>
        <v>9999</v>
      </c>
      <c r="AE150" t="s">
        <v>320</v>
      </c>
      <c r="AF150" t="str">
        <f t="shared" si="56"/>
        <v>9999</v>
      </c>
      <c r="AG150">
        <f t="array" ref="AG150">INDEX($AF$1:$AF$326,MATCH(SMALL(COUNTIF($AF$1:$AF$326,"&lt;"&amp;$AF$1:$AF$326),ROW($AF150:$AG150)),COUNTIF($AF$1:$AF$326,"&lt;"&amp;$AF$1:$AF$326),0))</f>
        <v>150</v>
      </c>
      <c r="AH150" t="str">
        <f t="array" ref="AH150">INDEX($AE$1:$AE$326,SMALL(IF($AF$1:$AF$326=$AG150,ROW($AF$1:$AF$326)),COUNTIF($AG$1:$AG150,$AG150)),1)</f>
        <v>Malvern Hills</v>
      </c>
      <c r="AI150">
        <f t="shared" si="57"/>
        <v>1.2174465382172348</v>
      </c>
      <c r="AN150" t="e">
        <f t="shared" si="58"/>
        <v>#N/A</v>
      </c>
    </row>
    <row r="151" spans="1:40" x14ac:dyDescent="0.25">
      <c r="A151" t="s">
        <v>320</v>
      </c>
      <c r="B151" t="s">
        <v>321</v>
      </c>
      <c r="C151" t="s">
        <v>17</v>
      </c>
      <c r="D151" t="s">
        <v>10</v>
      </c>
      <c r="E151">
        <v>0</v>
      </c>
      <c r="F151">
        <v>0</v>
      </c>
      <c r="G151" t="str">
        <f>VLOOKUP($A151,'1213 rural'!$A$4:$C$329,2,FALSE)</f>
        <v/>
      </c>
      <c r="H151" t="str">
        <f>VLOOKUP($A151,'1213 rural'!$A$4:$C$329,3,FALSE)</f>
        <v/>
      </c>
      <c r="I151" t="str">
        <f t="shared" si="59"/>
        <v>9999</v>
      </c>
      <c r="J151" t="str">
        <f t="shared" si="60"/>
        <v/>
      </c>
      <c r="K151" t="str">
        <f t="shared" si="61"/>
        <v/>
      </c>
      <c r="L151" t="str">
        <f t="shared" si="62"/>
        <v>9999</v>
      </c>
      <c r="M151" t="str">
        <f t="shared" si="63"/>
        <v>Leicester</v>
      </c>
      <c r="N151" t="str">
        <f t="shared" si="64"/>
        <v/>
      </c>
      <c r="O151" t="str">
        <f t="shared" si="65"/>
        <v>9999</v>
      </c>
      <c r="P151" t="str">
        <f t="shared" si="66"/>
        <v/>
      </c>
      <c r="Q151" t="str">
        <f t="shared" si="67"/>
        <v/>
      </c>
      <c r="R151" t="str">
        <f t="shared" si="68"/>
        <v>9999</v>
      </c>
      <c r="S151" t="str">
        <f t="shared" si="69"/>
        <v/>
      </c>
      <c r="T151" t="str">
        <f t="shared" si="70"/>
        <v/>
      </c>
      <c r="U151" t="str">
        <f t="shared" si="71"/>
        <v>9999</v>
      </c>
      <c r="V151" t="str">
        <f t="shared" si="72"/>
        <v/>
      </c>
      <c r="W151" t="str">
        <f t="shared" si="73"/>
        <v/>
      </c>
      <c r="X151" t="str">
        <f t="shared" si="74"/>
        <v>9999</v>
      </c>
      <c r="Y151" t="str">
        <f t="shared" si="75"/>
        <v/>
      </c>
      <c r="Z151" t="str">
        <f t="shared" si="76"/>
        <v/>
      </c>
      <c r="AA151" t="str">
        <f t="shared" si="77"/>
        <v>9999</v>
      </c>
      <c r="AE151" t="s">
        <v>322</v>
      </c>
      <c r="AF151">
        <f t="shared" si="56"/>
        <v>63</v>
      </c>
      <c r="AG151">
        <f t="array" ref="AG151">INDEX($AF$1:$AF$326,MATCH(SMALL(COUNTIF($AF$1:$AF$326,"&lt;"&amp;$AF$1:$AF$326),ROW($AF151:$AG151)),COUNTIF($AF$1:$AF$326,"&lt;"&amp;$AF$1:$AF$326),0))</f>
        <v>151</v>
      </c>
      <c r="AH151" t="str">
        <f t="array" ref="AH151">INDEX($AE$1:$AE$326,SMALL(IF($AF$1:$AF$326=$AG151,ROW($AF$1:$AF$326)),COUNTIF($AG$1:$AG151,$AG151)),1)</f>
        <v>Chelmsford</v>
      </c>
      <c r="AI151">
        <f t="shared" si="57"/>
        <v>1.2849800114220444</v>
      </c>
      <c r="AN151" t="e">
        <f t="shared" si="58"/>
        <v>#N/A</v>
      </c>
    </row>
    <row r="152" spans="1:40" x14ac:dyDescent="0.25">
      <c r="A152" t="s">
        <v>322</v>
      </c>
      <c r="B152" t="s">
        <v>323</v>
      </c>
      <c r="C152" t="s">
        <v>9</v>
      </c>
      <c r="D152" t="s">
        <v>28</v>
      </c>
      <c r="E152">
        <v>23253</v>
      </c>
      <c r="F152">
        <v>0.23857550325241622</v>
      </c>
      <c r="G152">
        <f>VLOOKUP($A152,'1213 rural'!$A$4:$C$329,2,FALSE)</f>
        <v>0.64332322396838526</v>
      </c>
      <c r="H152">
        <f>VLOOKUP($A152,'1213 rural'!$A$4:$C$329,3,FALSE)</f>
        <v>7</v>
      </c>
      <c r="I152">
        <f t="shared" si="59"/>
        <v>63</v>
      </c>
      <c r="J152" t="str">
        <f t="shared" si="60"/>
        <v/>
      </c>
      <c r="K152" t="str">
        <f t="shared" si="61"/>
        <v/>
      </c>
      <c r="L152" t="str">
        <f t="shared" si="62"/>
        <v>9999</v>
      </c>
      <c r="M152" t="str">
        <f t="shared" si="63"/>
        <v/>
      </c>
      <c r="N152" t="str">
        <f t="shared" si="64"/>
        <v/>
      </c>
      <c r="O152" t="str">
        <f t="shared" si="65"/>
        <v>9999</v>
      </c>
      <c r="P152" t="str">
        <f t="shared" si="66"/>
        <v/>
      </c>
      <c r="Q152" t="str">
        <f t="shared" si="67"/>
        <v/>
      </c>
      <c r="R152" t="str">
        <f t="shared" si="68"/>
        <v>9999</v>
      </c>
      <c r="S152" t="str">
        <f t="shared" si="69"/>
        <v>Lewes</v>
      </c>
      <c r="T152">
        <f t="shared" si="70"/>
        <v>0.64332322396838526</v>
      </c>
      <c r="U152">
        <f t="shared" si="71"/>
        <v>14</v>
      </c>
      <c r="V152" t="str">
        <f t="shared" si="72"/>
        <v/>
      </c>
      <c r="W152" t="str">
        <f t="shared" si="73"/>
        <v/>
      </c>
      <c r="X152" t="str">
        <f t="shared" si="74"/>
        <v>9999</v>
      </c>
      <c r="Y152" t="str">
        <f t="shared" si="75"/>
        <v/>
      </c>
      <c r="Z152" t="str">
        <f t="shared" si="76"/>
        <v/>
      </c>
      <c r="AA152" t="str">
        <f t="shared" si="77"/>
        <v>9999</v>
      </c>
      <c r="AE152" t="s">
        <v>324</v>
      </c>
      <c r="AF152" t="str">
        <f t="shared" si="56"/>
        <v>9999</v>
      </c>
      <c r="AG152">
        <f t="array" ref="AG152">INDEX($AF$1:$AF$326,MATCH(SMALL(COUNTIF($AF$1:$AF$326,"&lt;"&amp;$AF$1:$AF$326),ROW($AF152:$AG152)),COUNTIF($AF$1:$AF$326,"&lt;"&amp;$AF$1:$AF$326),0))</f>
        <v>152</v>
      </c>
      <c r="AH152" t="str">
        <f t="array" ref="AH152">INDEX($AE$1:$AE$326,SMALL(IF($AF$1:$AF$326=$AG152,ROW($AF$1:$AF$326)),COUNTIF($AG$1:$AG152,$AG152)),1)</f>
        <v>East Dorset</v>
      </c>
      <c r="AI152">
        <f t="shared" si="57"/>
        <v>1.3003901170351106</v>
      </c>
      <c r="AN152" t="e">
        <f t="shared" si="58"/>
        <v>#N/A</v>
      </c>
    </row>
    <row r="153" spans="1:40" x14ac:dyDescent="0.25">
      <c r="A153" t="s">
        <v>324</v>
      </c>
      <c r="B153" t="s">
        <v>325</v>
      </c>
      <c r="C153" t="s">
        <v>34</v>
      </c>
      <c r="D153" t="s">
        <v>35</v>
      </c>
      <c r="E153">
        <v>0</v>
      </c>
      <c r="F153">
        <v>0</v>
      </c>
      <c r="G153" t="str">
        <f>VLOOKUP($A153,'1213 rural'!$A$4:$C$329,2,FALSE)</f>
        <v/>
      </c>
      <c r="H153" t="str">
        <f>VLOOKUP($A153,'1213 rural'!$A$4:$C$329,3,FALSE)</f>
        <v/>
      </c>
      <c r="I153" t="str">
        <f t="shared" si="59"/>
        <v>9999</v>
      </c>
      <c r="J153" t="str">
        <f t="shared" si="60"/>
        <v>Lewisham</v>
      </c>
      <c r="K153" t="str">
        <f t="shared" si="61"/>
        <v/>
      </c>
      <c r="L153" t="str">
        <f t="shared" si="62"/>
        <v>9999</v>
      </c>
      <c r="M153" t="str">
        <f t="shared" si="63"/>
        <v/>
      </c>
      <c r="N153" t="str">
        <f t="shared" si="64"/>
        <v/>
      </c>
      <c r="O153" t="str">
        <f t="shared" si="65"/>
        <v>9999</v>
      </c>
      <c r="P153" t="str">
        <f t="shared" si="66"/>
        <v/>
      </c>
      <c r="Q153" t="str">
        <f t="shared" si="67"/>
        <v/>
      </c>
      <c r="R153" t="str">
        <f t="shared" si="68"/>
        <v>9999</v>
      </c>
      <c r="S153" t="str">
        <f t="shared" si="69"/>
        <v/>
      </c>
      <c r="T153" t="str">
        <f t="shared" si="70"/>
        <v/>
      </c>
      <c r="U153" t="str">
        <f t="shared" si="71"/>
        <v>9999</v>
      </c>
      <c r="V153" t="str">
        <f t="shared" si="72"/>
        <v/>
      </c>
      <c r="W153" t="str">
        <f t="shared" si="73"/>
        <v/>
      </c>
      <c r="X153" t="str">
        <f t="shared" si="74"/>
        <v>9999</v>
      </c>
      <c r="Y153" t="str">
        <f t="shared" si="75"/>
        <v/>
      </c>
      <c r="Z153" t="str">
        <f t="shared" si="76"/>
        <v/>
      </c>
      <c r="AA153" t="str">
        <f t="shared" si="77"/>
        <v>9999</v>
      </c>
      <c r="AE153" t="s">
        <v>326</v>
      </c>
      <c r="AF153" t="str">
        <f t="shared" si="56"/>
        <v>9999</v>
      </c>
      <c r="AG153">
        <f t="array" ref="AG153">INDEX($AF$1:$AF$326,MATCH(SMALL(COUNTIF($AF$1:$AF$326,"&lt;"&amp;$AF$1:$AF$326),ROW($AF153:$AG153)),COUNTIF($AF$1:$AF$326,"&lt;"&amp;$AF$1:$AF$326),0))</f>
        <v>153</v>
      </c>
      <c r="AH153" t="str">
        <f t="array" ref="AH153">INDEX($AE$1:$AE$326,SMALL(IF($AF$1:$AF$326=$AG153,ROW($AF$1:$AF$326)),COUNTIF($AG$1:$AG153,$AG153)),1)</f>
        <v>Dartford</v>
      </c>
      <c r="AI153">
        <f t="shared" si="57"/>
        <v>1.4981273408239701</v>
      </c>
      <c r="AN153" t="e">
        <f t="shared" si="58"/>
        <v>#N/A</v>
      </c>
    </row>
    <row r="154" spans="1:40" x14ac:dyDescent="0.25">
      <c r="A154" t="s">
        <v>326</v>
      </c>
      <c r="B154" t="s">
        <v>327</v>
      </c>
      <c r="C154" t="s">
        <v>58</v>
      </c>
      <c r="D154" t="s">
        <v>28</v>
      </c>
      <c r="E154">
        <v>28959</v>
      </c>
      <c r="F154">
        <v>0.29344587884806356</v>
      </c>
      <c r="G154" t="str">
        <f>VLOOKUP($A154,'1213 rural'!$A$4:$C$329,2,FALSE)</f>
        <v/>
      </c>
      <c r="H154" t="str">
        <f>VLOOKUP($A154,'1213 rural'!$A$4:$C$329,3,FALSE)</f>
        <v/>
      </c>
      <c r="I154" t="str">
        <f t="shared" si="59"/>
        <v>9999</v>
      </c>
      <c r="J154" t="str">
        <f t="shared" si="60"/>
        <v/>
      </c>
      <c r="K154" t="str">
        <f t="shared" si="61"/>
        <v/>
      </c>
      <c r="L154" t="str">
        <f t="shared" si="62"/>
        <v>9999</v>
      </c>
      <c r="M154" t="str">
        <f t="shared" si="63"/>
        <v/>
      </c>
      <c r="N154" t="str">
        <f t="shared" si="64"/>
        <v/>
      </c>
      <c r="O154" t="str">
        <f t="shared" si="65"/>
        <v>9999</v>
      </c>
      <c r="P154" t="str">
        <f t="shared" si="66"/>
        <v/>
      </c>
      <c r="Q154" t="str">
        <f t="shared" si="67"/>
        <v/>
      </c>
      <c r="R154" t="str">
        <f t="shared" si="68"/>
        <v>9999</v>
      </c>
      <c r="S154" t="str">
        <f t="shared" si="69"/>
        <v>Lichfield</v>
      </c>
      <c r="T154" t="str">
        <f t="shared" si="70"/>
        <v/>
      </c>
      <c r="U154" t="str">
        <f t="shared" si="71"/>
        <v>9999</v>
      </c>
      <c r="V154" t="str">
        <f t="shared" si="72"/>
        <v/>
      </c>
      <c r="W154" t="str">
        <f t="shared" si="73"/>
        <v/>
      </c>
      <c r="X154" t="str">
        <f t="shared" si="74"/>
        <v>9999</v>
      </c>
      <c r="Y154" t="str">
        <f t="shared" si="75"/>
        <v/>
      </c>
      <c r="Z154" t="str">
        <f t="shared" si="76"/>
        <v/>
      </c>
      <c r="AA154" t="str">
        <f t="shared" si="77"/>
        <v>9999</v>
      </c>
      <c r="AE154" t="s">
        <v>328</v>
      </c>
      <c r="AF154" t="str">
        <f t="shared" si="56"/>
        <v>9999</v>
      </c>
      <c r="AG154">
        <f t="array" ref="AG154">INDEX($AF$1:$AF$326,MATCH(SMALL(COUNTIF($AF$1:$AF$326,"&lt;"&amp;$AF$1:$AF$326),ROW($AF154:$AG154)),COUNTIF($AF$1:$AF$326,"&lt;"&amp;$AF$1:$AF$326),0))</f>
        <v>154</v>
      </c>
      <c r="AH154" t="str">
        <f t="array" ref="AH154">INDEX($AE$1:$AE$326,SMALL(IF($AF$1:$AF$326=$AG154,ROW($AF$1:$AF$326)),COUNTIF($AG$1:$AG154,$AG154)),1)</f>
        <v>Wakefield</v>
      </c>
      <c r="AI154">
        <f t="shared" si="57"/>
        <v>1.5049663890839773</v>
      </c>
      <c r="AN154" t="e">
        <f t="shared" si="58"/>
        <v>#N/A</v>
      </c>
    </row>
    <row r="155" spans="1:40" x14ac:dyDescent="0.25">
      <c r="A155" t="s">
        <v>328</v>
      </c>
      <c r="B155" t="s">
        <v>329</v>
      </c>
      <c r="C155" t="s">
        <v>17</v>
      </c>
      <c r="D155" t="s">
        <v>23</v>
      </c>
      <c r="E155">
        <v>0</v>
      </c>
      <c r="F155">
        <v>0</v>
      </c>
      <c r="G155" t="str">
        <f>VLOOKUP($A155,'1213 rural'!$A$4:$C$329,2,FALSE)</f>
        <v/>
      </c>
      <c r="H155" t="str">
        <f>VLOOKUP($A155,'1213 rural'!$A$4:$C$329,3,FALSE)</f>
        <v/>
      </c>
      <c r="I155" t="str">
        <f t="shared" si="59"/>
        <v>9999</v>
      </c>
      <c r="J155" t="str">
        <f t="shared" si="60"/>
        <v/>
      </c>
      <c r="K155" t="str">
        <f t="shared" si="61"/>
        <v/>
      </c>
      <c r="L155" t="str">
        <f t="shared" si="62"/>
        <v>9999</v>
      </c>
      <c r="M155" t="str">
        <f t="shared" si="63"/>
        <v/>
      </c>
      <c r="N155" t="str">
        <f t="shared" si="64"/>
        <v/>
      </c>
      <c r="O155" t="str">
        <f t="shared" si="65"/>
        <v>9999</v>
      </c>
      <c r="P155" t="str">
        <f t="shared" si="66"/>
        <v>Lincoln</v>
      </c>
      <c r="Q155" t="str">
        <f t="shared" si="67"/>
        <v/>
      </c>
      <c r="R155" t="str">
        <f t="shared" si="68"/>
        <v>9999</v>
      </c>
      <c r="S155" t="str">
        <f t="shared" si="69"/>
        <v/>
      </c>
      <c r="T155" t="str">
        <f t="shared" si="70"/>
        <v/>
      </c>
      <c r="U155" t="str">
        <f t="shared" si="71"/>
        <v>9999</v>
      </c>
      <c r="V155" t="str">
        <f t="shared" si="72"/>
        <v/>
      </c>
      <c r="W155" t="str">
        <f t="shared" si="73"/>
        <v/>
      </c>
      <c r="X155" t="str">
        <f t="shared" si="74"/>
        <v>9999</v>
      </c>
      <c r="Y155" t="str">
        <f t="shared" si="75"/>
        <v/>
      </c>
      <c r="Z155" t="str">
        <f t="shared" si="76"/>
        <v/>
      </c>
      <c r="AA155" t="str">
        <f t="shared" si="77"/>
        <v>9999</v>
      </c>
      <c r="AE155" t="s">
        <v>330</v>
      </c>
      <c r="AF155" t="str">
        <f t="shared" si="56"/>
        <v>9999</v>
      </c>
      <c r="AG155">
        <f t="array" ref="AG155">INDEX($AF$1:$AF$326,MATCH(SMALL(COUNTIF($AF$1:$AF$326,"&lt;"&amp;$AF$1:$AF$326),ROW($AF155:$AG155)),COUNTIF($AF$1:$AF$326,"&lt;"&amp;$AF$1:$AF$326),0))</f>
        <v>155</v>
      </c>
      <c r="AH155" t="str">
        <f t="array" ref="AH155">INDEX($AE$1:$AE$326,SMALL(IF($AF$1:$AF$326=$AG155,ROW($AF$1:$AF$326)),COUNTIF($AG$1:$AG155,$AG155)),1)</f>
        <v>North Warwickshire</v>
      </c>
      <c r="AI155">
        <f t="shared" si="57"/>
        <v>1.545197012619109</v>
      </c>
      <c r="AN155" t="e">
        <f t="shared" si="58"/>
        <v>#N/A</v>
      </c>
    </row>
    <row r="156" spans="1:40" x14ac:dyDescent="0.25">
      <c r="A156" t="s">
        <v>330</v>
      </c>
      <c r="B156" t="s">
        <v>331</v>
      </c>
      <c r="C156" t="s">
        <v>13</v>
      </c>
      <c r="D156" t="s">
        <v>35</v>
      </c>
      <c r="E156">
        <v>0</v>
      </c>
      <c r="F156">
        <v>0</v>
      </c>
      <c r="G156" t="str">
        <f>VLOOKUP($A156,'1213 rural'!$A$4:$C$329,2,FALSE)</f>
        <v/>
      </c>
      <c r="H156" t="str">
        <f>VLOOKUP($A156,'1213 rural'!$A$4:$C$329,3,FALSE)</f>
        <v/>
      </c>
      <c r="I156" t="str">
        <f t="shared" si="59"/>
        <v>9999</v>
      </c>
      <c r="J156" t="str">
        <f t="shared" si="60"/>
        <v>Liverpool</v>
      </c>
      <c r="K156" t="str">
        <f t="shared" si="61"/>
        <v/>
      </c>
      <c r="L156" t="str">
        <f t="shared" si="62"/>
        <v>9999</v>
      </c>
      <c r="M156" t="str">
        <f t="shared" si="63"/>
        <v/>
      </c>
      <c r="N156" t="str">
        <f t="shared" si="64"/>
        <v/>
      </c>
      <c r="O156" t="str">
        <f t="shared" si="65"/>
        <v>9999</v>
      </c>
      <c r="P156" t="str">
        <f t="shared" si="66"/>
        <v/>
      </c>
      <c r="Q156" t="str">
        <f t="shared" si="67"/>
        <v/>
      </c>
      <c r="R156" t="str">
        <f t="shared" si="68"/>
        <v>9999</v>
      </c>
      <c r="S156" t="str">
        <f t="shared" si="69"/>
        <v/>
      </c>
      <c r="T156" t="str">
        <f t="shared" si="70"/>
        <v/>
      </c>
      <c r="U156" t="str">
        <f t="shared" si="71"/>
        <v>9999</v>
      </c>
      <c r="V156" t="str">
        <f t="shared" si="72"/>
        <v/>
      </c>
      <c r="W156" t="str">
        <f t="shared" si="73"/>
        <v/>
      </c>
      <c r="X156" t="str">
        <f t="shared" si="74"/>
        <v>9999</v>
      </c>
      <c r="Y156" t="str">
        <f t="shared" si="75"/>
        <v/>
      </c>
      <c r="Z156" t="str">
        <f t="shared" si="76"/>
        <v/>
      </c>
      <c r="AA156" t="str">
        <f t="shared" si="77"/>
        <v>9999</v>
      </c>
      <c r="AE156" t="s">
        <v>332</v>
      </c>
      <c r="AF156" t="str">
        <f t="shared" si="56"/>
        <v>9999</v>
      </c>
      <c r="AG156">
        <f t="array" ref="AG156">INDEX($AF$1:$AF$326,MATCH(SMALL(COUNTIF($AF$1:$AF$326,"&lt;"&amp;$AF$1:$AF$326),ROW($AF156:$AG156)),COUNTIF($AF$1:$AF$326,"&lt;"&amp;$AF$1:$AF$326),0))</f>
        <v>156</v>
      </c>
      <c r="AH156" t="str">
        <f t="array" ref="AH156">INDEX($AE$1:$AE$326,SMALL(IF($AF$1:$AF$326=$AG156,ROW($AF$1:$AF$326)),COUNTIF($AG$1:$AG156,$AG156)),1)</f>
        <v>West Lancashire</v>
      </c>
      <c r="AI156">
        <f t="shared" si="57"/>
        <v>1.6156670746634028</v>
      </c>
      <c r="AN156" t="e">
        <f t="shared" si="58"/>
        <v>#N/A</v>
      </c>
    </row>
    <row r="157" spans="1:40" x14ac:dyDescent="0.25">
      <c r="A157" t="s">
        <v>332</v>
      </c>
      <c r="B157" t="s">
        <v>333</v>
      </c>
      <c r="C157" t="s">
        <v>31</v>
      </c>
      <c r="D157" t="s">
        <v>23</v>
      </c>
      <c r="E157">
        <v>0</v>
      </c>
      <c r="F157">
        <v>0</v>
      </c>
      <c r="G157" t="str">
        <f>VLOOKUP($A157,'1213 rural'!$A$4:$C$329,2,FALSE)</f>
        <v/>
      </c>
      <c r="H157" t="str">
        <f>VLOOKUP($A157,'1213 rural'!$A$4:$C$329,3,FALSE)</f>
        <v/>
      </c>
      <c r="I157" t="str">
        <f t="shared" si="59"/>
        <v>9999</v>
      </c>
      <c r="J157" t="str">
        <f t="shared" si="60"/>
        <v/>
      </c>
      <c r="K157" t="str">
        <f t="shared" si="61"/>
        <v/>
      </c>
      <c r="L157" t="str">
        <f t="shared" si="62"/>
        <v>9999</v>
      </c>
      <c r="M157" t="str">
        <f t="shared" si="63"/>
        <v/>
      </c>
      <c r="N157" t="str">
        <f t="shared" si="64"/>
        <v/>
      </c>
      <c r="O157" t="str">
        <f t="shared" si="65"/>
        <v>9999</v>
      </c>
      <c r="P157" t="str">
        <f t="shared" si="66"/>
        <v>Luton</v>
      </c>
      <c r="Q157" t="str">
        <f t="shared" si="67"/>
        <v/>
      </c>
      <c r="R157" t="str">
        <f t="shared" si="68"/>
        <v>9999</v>
      </c>
      <c r="S157" t="str">
        <f t="shared" si="69"/>
        <v/>
      </c>
      <c r="T157" t="str">
        <f t="shared" si="70"/>
        <v/>
      </c>
      <c r="U157" t="str">
        <f t="shared" si="71"/>
        <v>9999</v>
      </c>
      <c r="V157" t="str">
        <f t="shared" si="72"/>
        <v/>
      </c>
      <c r="W157" t="str">
        <f t="shared" si="73"/>
        <v/>
      </c>
      <c r="X157" t="str">
        <f t="shared" si="74"/>
        <v>9999</v>
      </c>
      <c r="Y157" t="str">
        <f t="shared" si="75"/>
        <v/>
      </c>
      <c r="Z157" t="str">
        <f t="shared" si="76"/>
        <v/>
      </c>
      <c r="AA157" t="str">
        <f t="shared" si="77"/>
        <v>9999</v>
      </c>
      <c r="AE157" t="s">
        <v>334</v>
      </c>
      <c r="AF157">
        <f t="shared" si="56"/>
        <v>97</v>
      </c>
      <c r="AG157">
        <f t="array" ref="AG157">INDEX($AF$1:$AF$326,MATCH(SMALL(COUNTIF($AF$1:$AF$326,"&lt;"&amp;$AF$1:$AF$326),ROW($AF157:$AG157)),COUNTIF($AF$1:$AF$326,"&lt;"&amp;$AF$1:$AF$326),0))</f>
        <v>157</v>
      </c>
      <c r="AH157" t="str">
        <f t="array" ref="AH157">INDEX($AE$1:$AE$326,SMALL(IF($AF$1:$AF$326=$AG157,ROW($AF$1:$AF$326)),COUNTIF($AG$1:$AG157,$AG157)),1)</f>
        <v>Thurrock</v>
      </c>
      <c r="AI157">
        <f t="shared" si="57"/>
        <v>2.0263424518743669</v>
      </c>
      <c r="AN157" t="e">
        <f t="shared" si="58"/>
        <v>#N/A</v>
      </c>
    </row>
    <row r="158" spans="1:40" x14ac:dyDescent="0.25">
      <c r="A158" t="s">
        <v>334</v>
      </c>
      <c r="B158" t="s">
        <v>335</v>
      </c>
      <c r="C158" t="s">
        <v>9</v>
      </c>
      <c r="D158" t="s">
        <v>18</v>
      </c>
      <c r="E158">
        <v>44378</v>
      </c>
      <c r="F158">
        <v>0.29620087569414782</v>
      </c>
      <c r="G158">
        <f>VLOOKUP($A158,'1213 rural'!$A$4:$C$329,2,FALSE)</f>
        <v>0.78434991233736273</v>
      </c>
      <c r="H158">
        <f>VLOOKUP($A158,'1213 rural'!$A$4:$C$329,3,FALSE)</f>
        <v>17</v>
      </c>
      <c r="I158">
        <f t="shared" si="59"/>
        <v>97</v>
      </c>
      <c r="J158" t="str">
        <f t="shared" si="60"/>
        <v/>
      </c>
      <c r="K158" t="str">
        <f t="shared" si="61"/>
        <v/>
      </c>
      <c r="L158" t="str">
        <f t="shared" si="62"/>
        <v>9999</v>
      </c>
      <c r="M158" t="str">
        <f t="shared" si="63"/>
        <v/>
      </c>
      <c r="N158" t="str">
        <f t="shared" si="64"/>
        <v/>
      </c>
      <c r="O158" t="str">
        <f t="shared" si="65"/>
        <v>9999</v>
      </c>
      <c r="P158" t="str">
        <f t="shared" si="66"/>
        <v/>
      </c>
      <c r="Q158" t="str">
        <f t="shared" si="67"/>
        <v/>
      </c>
      <c r="R158" t="str">
        <f t="shared" si="68"/>
        <v>9999</v>
      </c>
      <c r="S158" t="str">
        <f t="shared" si="69"/>
        <v/>
      </c>
      <c r="T158" t="str">
        <f t="shared" si="70"/>
        <v/>
      </c>
      <c r="U158" t="str">
        <f t="shared" si="71"/>
        <v>9999</v>
      </c>
      <c r="V158" t="str">
        <f t="shared" si="72"/>
        <v/>
      </c>
      <c r="W158" t="str">
        <f t="shared" si="73"/>
        <v/>
      </c>
      <c r="X158" t="str">
        <f t="shared" si="74"/>
        <v>9999</v>
      </c>
      <c r="Y158" t="str">
        <f t="shared" si="75"/>
        <v>Maidstone</v>
      </c>
      <c r="Z158">
        <f t="shared" si="76"/>
        <v>0.78434991233736273</v>
      </c>
      <c r="AA158">
        <f t="shared" si="77"/>
        <v>26</v>
      </c>
      <c r="AE158" t="s">
        <v>336</v>
      </c>
      <c r="AF158">
        <f t="shared" si="56"/>
        <v>108</v>
      </c>
      <c r="AG158">
        <f t="array" ref="AG158">INDEX($AF$1:$AF$326,MATCH(SMALL(COUNTIF($AF$1:$AF$326,"&lt;"&amp;$AF$1:$AF$326),ROW($AF158:$AG158)),COUNTIF($AF$1:$AF$326,"&lt;"&amp;$AF$1:$AF$326),0))</f>
        <v>158</v>
      </c>
      <c r="AH158" t="str">
        <f t="array" ref="AH158">INDEX($AE$1:$AE$326,SMALL(IF($AF$1:$AF$326=$AG158,ROW($AF$1:$AF$326)),COUNTIF($AG$1:$AG158,$AG158)),1)</f>
        <v>Hyndburn</v>
      </c>
      <c r="AI158">
        <f t="shared" si="57"/>
        <v>2.1276595744680851</v>
      </c>
      <c r="AN158" t="e">
        <f t="shared" si="58"/>
        <v>#N/A</v>
      </c>
    </row>
    <row r="159" spans="1:40" x14ac:dyDescent="0.25">
      <c r="A159" t="s">
        <v>336</v>
      </c>
      <c r="B159" t="s">
        <v>337</v>
      </c>
      <c r="C159" t="s">
        <v>31</v>
      </c>
      <c r="D159" t="s">
        <v>14</v>
      </c>
      <c r="E159">
        <v>41300</v>
      </c>
      <c r="F159">
        <v>0.65304702571076179</v>
      </c>
      <c r="G159">
        <f>VLOOKUP($A159,'1213 rural'!$A$4:$C$329,2,FALSE)</f>
        <v>0.81509082440614811</v>
      </c>
      <c r="H159">
        <f>VLOOKUP($A159,'1213 rural'!$A$4:$C$329,3,FALSE)</f>
        <v>14</v>
      </c>
      <c r="I159">
        <f t="shared" si="59"/>
        <v>108</v>
      </c>
      <c r="J159" t="str">
        <f t="shared" si="60"/>
        <v/>
      </c>
      <c r="K159" t="str">
        <f t="shared" si="61"/>
        <v/>
      </c>
      <c r="L159" t="str">
        <f t="shared" si="62"/>
        <v>9999</v>
      </c>
      <c r="M159" t="str">
        <f t="shared" si="63"/>
        <v/>
      </c>
      <c r="N159" t="str">
        <f t="shared" si="64"/>
        <v/>
      </c>
      <c r="O159" t="str">
        <f t="shared" si="65"/>
        <v>9999</v>
      </c>
      <c r="P159" t="str">
        <f t="shared" si="66"/>
        <v/>
      </c>
      <c r="Q159" t="str">
        <f t="shared" si="67"/>
        <v/>
      </c>
      <c r="R159" t="str">
        <f t="shared" si="68"/>
        <v>9999</v>
      </c>
      <c r="S159" t="str">
        <f t="shared" si="69"/>
        <v/>
      </c>
      <c r="T159" t="str">
        <f t="shared" si="70"/>
        <v/>
      </c>
      <c r="U159" t="str">
        <f t="shared" si="71"/>
        <v>9999</v>
      </c>
      <c r="V159" t="str">
        <f t="shared" si="72"/>
        <v>Maldon</v>
      </c>
      <c r="W159">
        <f t="shared" si="73"/>
        <v>0.81509082440614811</v>
      </c>
      <c r="X159">
        <f t="shared" si="74"/>
        <v>43</v>
      </c>
      <c r="Y159" t="str">
        <f t="shared" si="75"/>
        <v/>
      </c>
      <c r="Z159" t="str">
        <f t="shared" si="76"/>
        <v/>
      </c>
      <c r="AA159" t="str">
        <f t="shared" si="77"/>
        <v>9999</v>
      </c>
      <c r="AE159" t="s">
        <v>338</v>
      </c>
      <c r="AF159">
        <f t="shared" si="56"/>
        <v>150</v>
      </c>
      <c r="AG159">
        <f t="array" ref="AG159">INDEX($AF$1:$AF$326,MATCH(SMALL(COUNTIF($AF$1:$AF$326,"&lt;"&amp;$AF$1:$AF$326),ROW($AF159:$AG159)),COUNTIF($AF$1:$AF$326,"&lt;"&amp;$AF$1:$AF$326),0))</f>
        <v>159</v>
      </c>
      <c r="AH159" t="str">
        <f t="array" ref="AH159">INDEX($AE$1:$AE$326,SMALL(IF($AF$1:$AF$326=$AG159,ROW($AF$1:$AF$326)),COUNTIF($AG$1:$AG159,$AG159)),1)</f>
        <v>Newcastle upon Tyne</v>
      </c>
      <c r="AI159">
        <f t="shared" si="57"/>
        <v>3.7735849056603774</v>
      </c>
      <c r="AN159" t="e">
        <f t="shared" si="58"/>
        <v>#N/A</v>
      </c>
    </row>
    <row r="160" spans="1:40" x14ac:dyDescent="0.25">
      <c r="A160" t="s">
        <v>338</v>
      </c>
      <c r="B160" t="s">
        <v>339</v>
      </c>
      <c r="C160" t="s">
        <v>58</v>
      </c>
      <c r="D160" t="s">
        <v>28</v>
      </c>
      <c r="E160">
        <v>41493</v>
      </c>
      <c r="F160">
        <v>0.55044374577148092</v>
      </c>
      <c r="G160">
        <f>VLOOKUP($A160,'1213 rural'!$A$4:$C$329,2,FALSE)</f>
        <v>1.2174465382172348</v>
      </c>
      <c r="H160">
        <f>VLOOKUP($A160,'1213 rural'!$A$4:$C$329,3,FALSE)</f>
        <v>23</v>
      </c>
      <c r="I160">
        <f t="shared" si="59"/>
        <v>150</v>
      </c>
      <c r="J160" t="str">
        <f t="shared" si="60"/>
        <v/>
      </c>
      <c r="K160" t="str">
        <f t="shared" si="61"/>
        <v/>
      </c>
      <c r="L160" t="str">
        <f t="shared" si="62"/>
        <v>9999</v>
      </c>
      <c r="M160" t="str">
        <f t="shared" si="63"/>
        <v/>
      </c>
      <c r="N160" t="str">
        <f t="shared" si="64"/>
        <v/>
      </c>
      <c r="O160" t="str">
        <f t="shared" si="65"/>
        <v>9999</v>
      </c>
      <c r="P160" t="str">
        <f t="shared" si="66"/>
        <v/>
      </c>
      <c r="Q160" t="str">
        <f t="shared" si="67"/>
        <v/>
      </c>
      <c r="R160" t="str">
        <f t="shared" si="68"/>
        <v>9999</v>
      </c>
      <c r="S160" t="str">
        <f t="shared" si="69"/>
        <v>Malvern Hills</v>
      </c>
      <c r="T160">
        <f t="shared" si="70"/>
        <v>1.2174465382172348</v>
      </c>
      <c r="U160">
        <f t="shared" si="71"/>
        <v>41</v>
      </c>
      <c r="V160" t="str">
        <f t="shared" si="72"/>
        <v/>
      </c>
      <c r="W160" t="str">
        <f t="shared" si="73"/>
        <v/>
      </c>
      <c r="X160" t="str">
        <f t="shared" si="74"/>
        <v>9999</v>
      </c>
      <c r="Y160" t="str">
        <f t="shared" si="75"/>
        <v/>
      </c>
      <c r="Z160" t="str">
        <f t="shared" si="76"/>
        <v/>
      </c>
      <c r="AA160" t="str">
        <f t="shared" si="77"/>
        <v>9999</v>
      </c>
      <c r="AE160" t="s">
        <v>340</v>
      </c>
      <c r="AF160" t="str">
        <f t="shared" si="56"/>
        <v>9999</v>
      </c>
      <c r="AG160">
        <f t="array" ref="AG160">INDEX($AF$1:$AF$326,MATCH(SMALL(COUNTIF($AF$1:$AF$326,"&lt;"&amp;$AF$1:$AF$326),ROW($AF160:$AG160)),COUNTIF($AF$1:$AF$326,"&lt;"&amp;$AF$1:$AF$326),0))</f>
        <v>160</v>
      </c>
      <c r="AH160" t="str">
        <f t="array" ref="AH160">INDEX($AE$1:$AE$326,SMALL(IF($AF$1:$AF$326=$AG160,ROW($AF$1:$AF$326)),COUNTIF($AG$1:$AG160,$AG160)),1)</f>
        <v>Barnsley</v>
      </c>
      <c r="AI160">
        <f t="shared" si="57"/>
        <v>4.0611307042855618</v>
      </c>
      <c r="AN160" t="e">
        <f t="shared" si="58"/>
        <v>#N/A</v>
      </c>
    </row>
    <row r="161" spans="1:40" x14ac:dyDescent="0.25">
      <c r="A161" t="s">
        <v>340</v>
      </c>
      <c r="B161" t="s">
        <v>341</v>
      </c>
      <c r="C161" t="s">
        <v>13</v>
      </c>
      <c r="D161" t="s">
        <v>35</v>
      </c>
      <c r="E161">
        <v>0</v>
      </c>
      <c r="F161">
        <v>0</v>
      </c>
      <c r="G161" t="str">
        <f>VLOOKUP($A161,'1213 rural'!$A$4:$C$329,2,FALSE)</f>
        <v/>
      </c>
      <c r="H161" t="str">
        <f>VLOOKUP($A161,'1213 rural'!$A$4:$C$329,3,FALSE)</f>
        <v/>
      </c>
      <c r="I161" t="str">
        <f t="shared" si="59"/>
        <v>9999</v>
      </c>
      <c r="J161" t="str">
        <f t="shared" si="60"/>
        <v>Manchester</v>
      </c>
      <c r="K161" t="str">
        <f t="shared" si="61"/>
        <v/>
      </c>
      <c r="L161" t="str">
        <f t="shared" si="62"/>
        <v>9999</v>
      </c>
      <c r="M161" t="str">
        <f t="shared" si="63"/>
        <v/>
      </c>
      <c r="N161" t="str">
        <f t="shared" si="64"/>
        <v/>
      </c>
      <c r="O161" t="str">
        <f t="shared" si="65"/>
        <v>9999</v>
      </c>
      <c r="P161" t="str">
        <f t="shared" si="66"/>
        <v/>
      </c>
      <c r="Q161" t="str">
        <f t="shared" si="67"/>
        <v/>
      </c>
      <c r="R161" t="str">
        <f t="shared" si="68"/>
        <v>9999</v>
      </c>
      <c r="S161" t="str">
        <f t="shared" si="69"/>
        <v/>
      </c>
      <c r="T161" t="str">
        <f t="shared" si="70"/>
        <v/>
      </c>
      <c r="U161" t="str">
        <f t="shared" si="71"/>
        <v>9999</v>
      </c>
      <c r="V161" t="str">
        <f t="shared" si="72"/>
        <v/>
      </c>
      <c r="W161" t="str">
        <f t="shared" si="73"/>
        <v/>
      </c>
      <c r="X161" t="str">
        <f t="shared" si="74"/>
        <v>9999</v>
      </c>
      <c r="Y161" t="str">
        <f t="shared" si="75"/>
        <v/>
      </c>
      <c r="Z161" t="str">
        <f t="shared" si="76"/>
        <v/>
      </c>
      <c r="AA161" t="str">
        <f t="shared" si="77"/>
        <v>9999</v>
      </c>
      <c r="AE161" t="s">
        <v>342</v>
      </c>
      <c r="AF161" t="str">
        <f t="shared" si="56"/>
        <v>9999</v>
      </c>
      <c r="AG161" t="str">
        <f t="array" ref="AG161">INDEX($AF$1:$AF$326,MATCH(SMALL(COUNTIF($AF$1:$AF$326,"&lt;"&amp;$AF$1:$AF$326),ROW($AF161:$AG161)),COUNTIF($AF$1:$AF$326,"&lt;"&amp;$AF$1:$AF$326),0))</f>
        <v>9999</v>
      </c>
      <c r="AH161" t="str">
        <f t="array" ref="AH161">INDEX($AE$1:$AE$326,SMALL(IF($AF$1:$AF$326=$AG161,ROW($AF$1:$AF$326)),COUNTIF($AG$1:$AG161,$AG161)),1)</f>
        <v>Adur</v>
      </c>
      <c r="AI161" t="str">
        <f t="shared" si="57"/>
        <v/>
      </c>
      <c r="AN161" t="e">
        <f t="shared" si="58"/>
        <v>#N/A</v>
      </c>
    </row>
    <row r="162" spans="1:40" x14ac:dyDescent="0.25">
      <c r="A162" t="s">
        <v>342</v>
      </c>
      <c r="B162" t="s">
        <v>343</v>
      </c>
      <c r="C162" t="s">
        <v>17</v>
      </c>
      <c r="D162" t="s">
        <v>23</v>
      </c>
      <c r="E162">
        <v>12933</v>
      </c>
      <c r="F162">
        <v>0.12980378381090982</v>
      </c>
      <c r="G162" t="str">
        <f>VLOOKUP($A162,'1213 rural'!$A$4:$C$329,2,FALSE)</f>
        <v/>
      </c>
      <c r="H162" t="str">
        <f>VLOOKUP($A162,'1213 rural'!$A$4:$C$329,3,FALSE)</f>
        <v/>
      </c>
      <c r="I162" t="str">
        <f t="shared" si="59"/>
        <v>9999</v>
      </c>
      <c r="J162" t="str">
        <f t="shared" si="60"/>
        <v/>
      </c>
      <c r="K162" t="str">
        <f t="shared" si="61"/>
        <v/>
      </c>
      <c r="L162" t="str">
        <f t="shared" si="62"/>
        <v>9999</v>
      </c>
      <c r="M162" t="str">
        <f t="shared" si="63"/>
        <v/>
      </c>
      <c r="N162" t="str">
        <f t="shared" si="64"/>
        <v/>
      </c>
      <c r="O162" t="str">
        <f t="shared" si="65"/>
        <v>9999</v>
      </c>
      <c r="P162" t="str">
        <f t="shared" si="66"/>
        <v>Mansfield</v>
      </c>
      <c r="Q162" t="str">
        <f t="shared" si="67"/>
        <v/>
      </c>
      <c r="R162" t="str">
        <f t="shared" si="68"/>
        <v>9999</v>
      </c>
      <c r="S162" t="str">
        <f t="shared" si="69"/>
        <v/>
      </c>
      <c r="T162" t="str">
        <f t="shared" si="70"/>
        <v/>
      </c>
      <c r="U162" t="str">
        <f t="shared" si="71"/>
        <v>9999</v>
      </c>
      <c r="V162" t="str">
        <f t="shared" si="72"/>
        <v/>
      </c>
      <c r="W162" t="str">
        <f t="shared" si="73"/>
        <v/>
      </c>
      <c r="X162" t="str">
        <f t="shared" si="74"/>
        <v>9999</v>
      </c>
      <c r="Y162" t="str">
        <f t="shared" si="75"/>
        <v/>
      </c>
      <c r="Z162" t="str">
        <f t="shared" si="76"/>
        <v/>
      </c>
      <c r="AA162" t="str">
        <f t="shared" si="77"/>
        <v>9999</v>
      </c>
      <c r="AE162" t="s">
        <v>344</v>
      </c>
      <c r="AF162" t="str">
        <f t="shared" si="56"/>
        <v>9999</v>
      </c>
      <c r="AG162" t="str">
        <f t="array" ref="AG162">INDEX($AF$1:$AF$326,MATCH(SMALL(COUNTIF($AF$1:$AF$326,"&lt;"&amp;$AF$1:$AF$326),ROW($AF162:$AG162)),COUNTIF($AF$1:$AF$326,"&lt;"&amp;$AF$1:$AF$326),0))</f>
        <v>9999</v>
      </c>
      <c r="AH162" t="str">
        <f t="array" ref="AH162">INDEX($AE$1:$AE$326,SMALL(IF($AF$1:$AF$326=$AG162,ROW($AF$1:$AF$326)),COUNTIF($AG$1:$AG162,$AG162)),1)</f>
        <v>Arun</v>
      </c>
      <c r="AI162" t="str">
        <f t="shared" si="57"/>
        <v/>
      </c>
      <c r="AN162" t="e">
        <f t="shared" si="58"/>
        <v>#N/A</v>
      </c>
    </row>
    <row r="163" spans="1:40" x14ac:dyDescent="0.25">
      <c r="A163" t="s">
        <v>344</v>
      </c>
      <c r="B163" t="s">
        <v>345</v>
      </c>
      <c r="C163" t="s">
        <v>9</v>
      </c>
      <c r="D163" t="s">
        <v>23</v>
      </c>
      <c r="E163">
        <v>26602</v>
      </c>
      <c r="F163">
        <v>0.10363110101714459</v>
      </c>
      <c r="G163" t="str">
        <f>VLOOKUP($A163,'1213 rural'!$A$4:$C$329,2,FALSE)</f>
        <v/>
      </c>
      <c r="H163" t="str">
        <f>VLOOKUP($A163,'1213 rural'!$A$4:$C$329,3,FALSE)</f>
        <v/>
      </c>
      <c r="I163" t="str">
        <f t="shared" si="59"/>
        <v>9999</v>
      </c>
      <c r="J163" t="str">
        <f t="shared" si="60"/>
        <v/>
      </c>
      <c r="K163" t="str">
        <f t="shared" si="61"/>
        <v/>
      </c>
      <c r="L163" t="str">
        <f t="shared" si="62"/>
        <v>9999</v>
      </c>
      <c r="M163" t="str">
        <f t="shared" si="63"/>
        <v/>
      </c>
      <c r="N163" t="str">
        <f t="shared" si="64"/>
        <v/>
      </c>
      <c r="O163" t="str">
        <f t="shared" si="65"/>
        <v>9999</v>
      </c>
      <c r="P163" t="str">
        <f t="shared" si="66"/>
        <v>Medway</v>
      </c>
      <c r="Q163" t="str">
        <f t="shared" si="67"/>
        <v/>
      </c>
      <c r="R163" t="str">
        <f t="shared" si="68"/>
        <v>9999</v>
      </c>
      <c r="S163" t="str">
        <f t="shared" si="69"/>
        <v/>
      </c>
      <c r="T163" t="str">
        <f t="shared" si="70"/>
        <v/>
      </c>
      <c r="U163" t="str">
        <f t="shared" si="71"/>
        <v>9999</v>
      </c>
      <c r="V163" t="str">
        <f t="shared" si="72"/>
        <v/>
      </c>
      <c r="W163" t="str">
        <f t="shared" si="73"/>
        <v/>
      </c>
      <c r="X163" t="str">
        <f t="shared" si="74"/>
        <v>9999</v>
      </c>
      <c r="Y163" t="str">
        <f t="shared" si="75"/>
        <v/>
      </c>
      <c r="Z163" t="str">
        <f t="shared" si="76"/>
        <v/>
      </c>
      <c r="AA163" t="str">
        <f t="shared" si="77"/>
        <v>9999</v>
      </c>
      <c r="AE163" t="s">
        <v>346</v>
      </c>
      <c r="AF163" t="str">
        <f t="shared" si="56"/>
        <v>9999</v>
      </c>
      <c r="AG163" t="str">
        <f t="array" ref="AG163">INDEX($AF$1:$AF$326,MATCH(SMALL(COUNTIF($AF$1:$AF$326,"&lt;"&amp;$AF$1:$AF$326),ROW($AF163:$AG163)),COUNTIF($AF$1:$AF$326,"&lt;"&amp;$AF$1:$AF$326),0))</f>
        <v>9999</v>
      </c>
      <c r="AH163" t="str">
        <f t="array" ref="AH163">INDEX($AE$1:$AE$326,SMALL(IF($AF$1:$AF$326=$AG163,ROW($AF$1:$AF$326)),COUNTIF($AG$1:$AG163,$AG163)),1)</f>
        <v>Ashfield</v>
      </c>
      <c r="AI163" t="str">
        <f t="shared" si="57"/>
        <v/>
      </c>
      <c r="AN163" t="e">
        <f t="shared" si="58"/>
        <v>#N/A</v>
      </c>
    </row>
    <row r="164" spans="1:40" x14ac:dyDescent="0.25">
      <c r="A164" t="s">
        <v>346</v>
      </c>
      <c r="B164" t="s">
        <v>347</v>
      </c>
      <c r="C164" t="s">
        <v>17</v>
      </c>
      <c r="D164" t="s">
        <v>14</v>
      </c>
      <c r="E164">
        <v>22914</v>
      </c>
      <c r="F164">
        <v>0.46314300151591714</v>
      </c>
      <c r="G164" t="str">
        <f>VLOOKUP($A164,'1213 rural'!$A$4:$C$329,2,FALSE)</f>
        <v/>
      </c>
      <c r="H164" t="str">
        <f>VLOOKUP($A164,'1213 rural'!$A$4:$C$329,3,FALSE)</f>
        <v/>
      </c>
      <c r="I164" t="str">
        <f t="shared" si="59"/>
        <v>9999</v>
      </c>
      <c r="J164" t="str">
        <f t="shared" si="60"/>
        <v/>
      </c>
      <c r="K164" t="str">
        <f t="shared" si="61"/>
        <v/>
      </c>
      <c r="L164" t="str">
        <f t="shared" si="62"/>
        <v>9999</v>
      </c>
      <c r="M164" t="str">
        <f t="shared" si="63"/>
        <v/>
      </c>
      <c r="N164" t="str">
        <f t="shared" si="64"/>
        <v/>
      </c>
      <c r="O164" t="str">
        <f t="shared" si="65"/>
        <v>9999</v>
      </c>
      <c r="P164" t="str">
        <f t="shared" si="66"/>
        <v/>
      </c>
      <c r="Q164" t="str">
        <f t="shared" si="67"/>
        <v/>
      </c>
      <c r="R164" t="str">
        <f t="shared" si="68"/>
        <v>9999</v>
      </c>
      <c r="S164" t="str">
        <f t="shared" si="69"/>
        <v/>
      </c>
      <c r="T164" t="str">
        <f t="shared" si="70"/>
        <v/>
      </c>
      <c r="U164" t="str">
        <f t="shared" si="71"/>
        <v>9999</v>
      </c>
      <c r="V164" t="str">
        <f t="shared" si="72"/>
        <v>Melton</v>
      </c>
      <c r="W164" t="str">
        <f t="shared" si="73"/>
        <v/>
      </c>
      <c r="X164" t="str">
        <f t="shared" si="74"/>
        <v>9999</v>
      </c>
      <c r="Y164" t="str">
        <f t="shared" si="75"/>
        <v/>
      </c>
      <c r="Z164" t="str">
        <f t="shared" si="76"/>
        <v/>
      </c>
      <c r="AA164" t="str">
        <f t="shared" si="77"/>
        <v>9999</v>
      </c>
      <c r="AE164" t="s">
        <v>348</v>
      </c>
      <c r="AF164">
        <f t="shared" si="56"/>
        <v>24</v>
      </c>
      <c r="AG164" t="str">
        <f t="array" ref="AG164">INDEX($AF$1:$AF$326,MATCH(SMALL(COUNTIF($AF$1:$AF$326,"&lt;"&amp;$AF$1:$AF$326),ROW($AF164:$AG164)),COUNTIF($AF$1:$AF$326,"&lt;"&amp;$AF$1:$AF$326),0))</f>
        <v>9999</v>
      </c>
      <c r="AH164" t="str">
        <f t="array" ref="AH164">INDEX($AE$1:$AE$326,SMALL(IF($AF$1:$AF$326=$AG164,ROW($AF$1:$AF$326)),COUNTIF($AG$1:$AG164,$AG164)),1)</f>
        <v>Barking and Dagenham</v>
      </c>
      <c r="AI164" t="str">
        <f t="shared" si="57"/>
        <v/>
      </c>
      <c r="AN164" t="e">
        <f t="shared" si="58"/>
        <v>#N/A</v>
      </c>
    </row>
    <row r="165" spans="1:40" x14ac:dyDescent="0.25">
      <c r="A165" t="s">
        <v>348</v>
      </c>
      <c r="B165" t="s">
        <v>349</v>
      </c>
      <c r="C165" t="s">
        <v>51</v>
      </c>
      <c r="D165" t="s">
        <v>14</v>
      </c>
      <c r="E165">
        <v>59720</v>
      </c>
      <c r="F165">
        <v>0.54779944596305197</v>
      </c>
      <c r="G165">
        <f>VLOOKUP($A165,'1213 rural'!$A$4:$C$329,2,FALSE)</f>
        <v>0.49303034377661242</v>
      </c>
      <c r="H165">
        <f>VLOOKUP($A165,'1213 rural'!$A$4:$C$329,3,FALSE)</f>
        <v>11</v>
      </c>
      <c r="I165">
        <f t="shared" si="59"/>
        <v>24</v>
      </c>
      <c r="J165" t="str">
        <f t="shared" si="60"/>
        <v/>
      </c>
      <c r="K165" t="str">
        <f t="shared" si="61"/>
        <v/>
      </c>
      <c r="L165" t="str">
        <f t="shared" si="62"/>
        <v>9999</v>
      </c>
      <c r="M165" t="str">
        <f t="shared" si="63"/>
        <v/>
      </c>
      <c r="N165" t="str">
        <f t="shared" si="64"/>
        <v/>
      </c>
      <c r="O165" t="str">
        <f t="shared" si="65"/>
        <v>9999</v>
      </c>
      <c r="P165" t="str">
        <f t="shared" si="66"/>
        <v/>
      </c>
      <c r="Q165" t="str">
        <f t="shared" si="67"/>
        <v/>
      </c>
      <c r="R165" t="str">
        <f t="shared" si="68"/>
        <v>9999</v>
      </c>
      <c r="S165" t="str">
        <f t="shared" si="69"/>
        <v/>
      </c>
      <c r="T165" t="str">
        <f t="shared" si="70"/>
        <v/>
      </c>
      <c r="U165" t="str">
        <f t="shared" si="71"/>
        <v>9999</v>
      </c>
      <c r="V165" t="str">
        <f t="shared" si="72"/>
        <v>Mendip</v>
      </c>
      <c r="W165">
        <f t="shared" si="73"/>
        <v>0.49303034377661242</v>
      </c>
      <c r="X165">
        <f t="shared" si="74"/>
        <v>9</v>
      </c>
      <c r="Y165" t="str">
        <f t="shared" si="75"/>
        <v/>
      </c>
      <c r="Z165" t="str">
        <f t="shared" si="76"/>
        <v/>
      </c>
      <c r="AA165" t="str">
        <f t="shared" si="77"/>
        <v>9999</v>
      </c>
      <c r="AE165" t="s">
        <v>350</v>
      </c>
      <c r="AF165" t="str">
        <f t="shared" si="56"/>
        <v>9999</v>
      </c>
      <c r="AG165" t="str">
        <f t="array" ref="AG165">INDEX($AF$1:$AF$326,MATCH(SMALL(COUNTIF($AF$1:$AF$326,"&lt;"&amp;$AF$1:$AF$326),ROW($AF165:$AG165)),COUNTIF($AF$1:$AF$326,"&lt;"&amp;$AF$1:$AF$326),0))</f>
        <v>9999</v>
      </c>
      <c r="AH165" t="str">
        <f t="array" ref="AH165">INDEX($AE$1:$AE$326,SMALL(IF($AF$1:$AF$326=$AG165,ROW($AF$1:$AF$326)),COUNTIF($AG$1:$AG165,$AG165)),1)</f>
        <v>Barnet</v>
      </c>
      <c r="AI165" t="str">
        <f t="shared" si="57"/>
        <v/>
      </c>
      <c r="AN165" t="e">
        <f t="shared" si="58"/>
        <v>#N/A</v>
      </c>
    </row>
    <row r="166" spans="1:40" x14ac:dyDescent="0.25">
      <c r="A166" t="s">
        <v>350</v>
      </c>
      <c r="B166" t="s">
        <v>351</v>
      </c>
      <c r="C166" t="s">
        <v>34</v>
      </c>
      <c r="D166" t="s">
        <v>35</v>
      </c>
      <c r="E166">
        <v>0</v>
      </c>
      <c r="F166">
        <v>0</v>
      </c>
      <c r="G166" t="str">
        <f>VLOOKUP($A166,'1213 rural'!$A$4:$C$329,2,FALSE)</f>
        <v/>
      </c>
      <c r="H166" t="str">
        <f>VLOOKUP($A166,'1213 rural'!$A$4:$C$329,3,FALSE)</f>
        <v/>
      </c>
      <c r="I166" t="str">
        <f t="shared" si="59"/>
        <v>9999</v>
      </c>
      <c r="J166" t="str">
        <f t="shared" si="60"/>
        <v>Merton</v>
      </c>
      <c r="K166" t="str">
        <f t="shared" si="61"/>
        <v/>
      </c>
      <c r="L166" t="str">
        <f t="shared" si="62"/>
        <v>9999</v>
      </c>
      <c r="M166" t="str">
        <f t="shared" si="63"/>
        <v/>
      </c>
      <c r="N166" t="str">
        <f t="shared" si="64"/>
        <v/>
      </c>
      <c r="O166" t="str">
        <f t="shared" si="65"/>
        <v>9999</v>
      </c>
      <c r="P166" t="str">
        <f t="shared" si="66"/>
        <v/>
      </c>
      <c r="Q166" t="str">
        <f t="shared" si="67"/>
        <v/>
      </c>
      <c r="R166" t="str">
        <f t="shared" si="68"/>
        <v>9999</v>
      </c>
      <c r="S166" t="str">
        <f t="shared" si="69"/>
        <v/>
      </c>
      <c r="T166" t="str">
        <f t="shared" si="70"/>
        <v/>
      </c>
      <c r="U166" t="str">
        <f t="shared" si="71"/>
        <v>9999</v>
      </c>
      <c r="V166" t="str">
        <f t="shared" si="72"/>
        <v/>
      </c>
      <c r="W166" t="str">
        <f t="shared" si="73"/>
        <v/>
      </c>
      <c r="X166" t="str">
        <f t="shared" si="74"/>
        <v>9999</v>
      </c>
      <c r="Y166" t="str">
        <f t="shared" si="75"/>
        <v/>
      </c>
      <c r="Z166" t="str">
        <f t="shared" si="76"/>
        <v/>
      </c>
      <c r="AA166" t="str">
        <f t="shared" si="77"/>
        <v>9999</v>
      </c>
      <c r="AE166" t="s">
        <v>352</v>
      </c>
      <c r="AF166">
        <f t="shared" si="56"/>
        <v>58</v>
      </c>
      <c r="AG166" t="str">
        <f t="array" ref="AG166">INDEX($AF$1:$AF$326,MATCH(SMALL(COUNTIF($AF$1:$AF$326,"&lt;"&amp;$AF$1:$AF$326),ROW($AF166:$AG166)),COUNTIF($AF$1:$AF$326,"&lt;"&amp;$AF$1:$AF$326),0))</f>
        <v>9999</v>
      </c>
      <c r="AH166" t="str">
        <f t="array" ref="AH166">INDEX($AE$1:$AE$326,SMALL(IF($AF$1:$AF$326=$AG166,ROW($AF$1:$AF$326)),COUNTIF($AG$1:$AG166,$AG166)),1)</f>
        <v>Barrow-in-Furness</v>
      </c>
      <c r="AI166" t="str">
        <f t="shared" si="57"/>
        <v/>
      </c>
      <c r="AN166" t="e">
        <f t="shared" si="58"/>
        <v>#N/A</v>
      </c>
    </row>
    <row r="167" spans="1:40" x14ac:dyDescent="0.25">
      <c r="A167" t="s">
        <v>352</v>
      </c>
      <c r="B167" t="s">
        <v>353</v>
      </c>
      <c r="C167" t="s">
        <v>51</v>
      </c>
      <c r="D167" t="s">
        <v>14</v>
      </c>
      <c r="E167">
        <v>55170</v>
      </c>
      <c r="F167">
        <v>0.72508148459678268</v>
      </c>
      <c r="G167">
        <f>VLOOKUP($A167,'1213 rural'!$A$4:$C$329,2,FALSE)</f>
        <v>0.61535019019914972</v>
      </c>
      <c r="H167">
        <f>VLOOKUP($A167,'1213 rural'!$A$4:$C$329,3,FALSE)</f>
        <v>11</v>
      </c>
      <c r="I167">
        <f t="shared" si="59"/>
        <v>58</v>
      </c>
      <c r="J167" t="str">
        <f t="shared" si="60"/>
        <v/>
      </c>
      <c r="K167" t="str">
        <f t="shared" si="61"/>
        <v/>
      </c>
      <c r="L167" t="str">
        <f t="shared" si="62"/>
        <v>9999</v>
      </c>
      <c r="M167" t="str">
        <f t="shared" si="63"/>
        <v/>
      </c>
      <c r="N167" t="str">
        <f t="shared" si="64"/>
        <v/>
      </c>
      <c r="O167" t="str">
        <f t="shared" si="65"/>
        <v>9999</v>
      </c>
      <c r="P167" t="str">
        <f t="shared" si="66"/>
        <v/>
      </c>
      <c r="Q167" t="str">
        <f t="shared" si="67"/>
        <v/>
      </c>
      <c r="R167" t="str">
        <f t="shared" si="68"/>
        <v>9999</v>
      </c>
      <c r="S167" t="str">
        <f t="shared" si="69"/>
        <v/>
      </c>
      <c r="T167" t="str">
        <f t="shared" si="70"/>
        <v/>
      </c>
      <c r="U167" t="str">
        <f t="shared" si="71"/>
        <v>9999</v>
      </c>
      <c r="V167" t="str">
        <f t="shared" si="72"/>
        <v>Mid Devon</v>
      </c>
      <c r="W167">
        <f t="shared" si="73"/>
        <v>0.61535019019914972</v>
      </c>
      <c r="X167">
        <f t="shared" si="74"/>
        <v>27</v>
      </c>
      <c r="Y167" t="str">
        <f t="shared" si="75"/>
        <v/>
      </c>
      <c r="Z167" t="str">
        <f t="shared" si="76"/>
        <v/>
      </c>
      <c r="AA167" t="str">
        <f t="shared" si="77"/>
        <v>9999</v>
      </c>
      <c r="AE167" t="s">
        <v>354</v>
      </c>
      <c r="AF167">
        <f t="shared" si="56"/>
        <v>84</v>
      </c>
      <c r="AG167" t="str">
        <f t="array" ref="AG167">INDEX($AF$1:$AF$326,MATCH(SMALL(COUNTIF($AF$1:$AF$326,"&lt;"&amp;$AF$1:$AF$326),ROW($AF167:$AG167)),COUNTIF($AF$1:$AF$326,"&lt;"&amp;$AF$1:$AF$326),0))</f>
        <v>9999</v>
      </c>
      <c r="AH167" t="str">
        <f t="array" ref="AH167">INDEX($AE$1:$AE$326,SMALL(IF($AF$1:$AF$326=$AG167,ROW($AF$1:$AF$326)),COUNTIF($AG$1:$AG167,$AG167)),1)</f>
        <v>Basildon</v>
      </c>
      <c r="AI167" t="str">
        <f t="shared" si="57"/>
        <v/>
      </c>
      <c r="AN167" t="e">
        <f t="shared" si="58"/>
        <v>#N/A</v>
      </c>
    </row>
    <row r="168" spans="1:40" x14ac:dyDescent="0.25">
      <c r="A168" t="s">
        <v>354</v>
      </c>
      <c r="B168" t="s">
        <v>355</v>
      </c>
      <c r="C168" t="s">
        <v>31</v>
      </c>
      <c r="D168" t="s">
        <v>14</v>
      </c>
      <c r="E168">
        <v>76375</v>
      </c>
      <c r="F168">
        <v>0.80405739732805537</v>
      </c>
      <c r="G168">
        <f>VLOOKUP($A168,'1213 rural'!$A$4:$C$329,2,FALSE)</f>
        <v>0.72327498915087518</v>
      </c>
      <c r="H168">
        <f>VLOOKUP($A168,'1213 rural'!$A$4:$C$329,3,FALSE)</f>
        <v>25</v>
      </c>
      <c r="I168">
        <f t="shared" si="59"/>
        <v>84</v>
      </c>
      <c r="J168" t="str">
        <f t="shared" si="60"/>
        <v/>
      </c>
      <c r="K168" t="str">
        <f t="shared" si="61"/>
        <v/>
      </c>
      <c r="L168" t="str">
        <f t="shared" si="62"/>
        <v>9999</v>
      </c>
      <c r="M168" t="str">
        <f t="shared" si="63"/>
        <v/>
      </c>
      <c r="N168" t="str">
        <f t="shared" si="64"/>
        <v/>
      </c>
      <c r="O168" t="str">
        <f t="shared" si="65"/>
        <v>9999</v>
      </c>
      <c r="P168" t="str">
        <f t="shared" si="66"/>
        <v/>
      </c>
      <c r="Q168" t="str">
        <f t="shared" si="67"/>
        <v/>
      </c>
      <c r="R168" t="str">
        <f t="shared" si="68"/>
        <v>9999</v>
      </c>
      <c r="S168" t="str">
        <f t="shared" si="69"/>
        <v/>
      </c>
      <c r="T168" t="str">
        <f t="shared" si="70"/>
        <v/>
      </c>
      <c r="U168" t="str">
        <f t="shared" si="71"/>
        <v>9999</v>
      </c>
      <c r="V168" t="str">
        <f t="shared" si="72"/>
        <v>Mid Suffolk</v>
      </c>
      <c r="W168">
        <f t="shared" si="73"/>
        <v>0.72327498915087518</v>
      </c>
      <c r="X168">
        <f t="shared" si="74"/>
        <v>36</v>
      </c>
      <c r="Y168" t="str">
        <f t="shared" si="75"/>
        <v/>
      </c>
      <c r="Z168" t="str">
        <f t="shared" si="76"/>
        <v/>
      </c>
      <c r="AA168" t="str">
        <f t="shared" si="77"/>
        <v>9999</v>
      </c>
      <c r="AE168" t="s">
        <v>356</v>
      </c>
      <c r="AF168">
        <f t="shared" si="56"/>
        <v>19</v>
      </c>
      <c r="AG168" t="str">
        <f t="array" ref="AG168">INDEX($AF$1:$AF$326,MATCH(SMALL(COUNTIF($AF$1:$AF$326,"&lt;"&amp;$AF$1:$AF$326),ROW($AF168:$AG168)),COUNTIF($AF$1:$AF$326,"&lt;"&amp;$AF$1:$AF$326),0))</f>
        <v>9999</v>
      </c>
      <c r="AH168" t="str">
        <f t="array" ref="AH168">INDEX($AE$1:$AE$326,SMALL(IF($AF$1:$AF$326=$AG168,ROW($AF$1:$AF$326)),COUNTIF($AG$1:$AG168,$AG168)),1)</f>
        <v>Bexley</v>
      </c>
      <c r="AI168" t="str">
        <f t="shared" si="57"/>
        <v/>
      </c>
      <c r="AN168" t="e">
        <f t="shared" si="58"/>
        <v>#N/A</v>
      </c>
    </row>
    <row r="169" spans="1:40" x14ac:dyDescent="0.25">
      <c r="A169" t="s">
        <v>356</v>
      </c>
      <c r="B169" t="s">
        <v>357</v>
      </c>
      <c r="C169" t="s">
        <v>9</v>
      </c>
      <c r="D169" t="s">
        <v>14</v>
      </c>
      <c r="E169">
        <v>31649</v>
      </c>
      <c r="F169">
        <v>0.23893972337983935</v>
      </c>
      <c r="G169">
        <f>VLOOKUP($A169,'1213 rural'!$A$4:$C$329,2,FALSE)</f>
        <v>0.46928327645051193</v>
      </c>
      <c r="H169">
        <f>VLOOKUP($A169,'1213 rural'!$A$4:$C$329,3,FALSE)</f>
        <v>11</v>
      </c>
      <c r="I169">
        <f t="shared" si="59"/>
        <v>19</v>
      </c>
      <c r="J169" t="str">
        <f t="shared" si="60"/>
        <v/>
      </c>
      <c r="K169" t="str">
        <f t="shared" si="61"/>
        <v/>
      </c>
      <c r="L169" t="str">
        <f t="shared" si="62"/>
        <v>9999</v>
      </c>
      <c r="M169" t="str">
        <f t="shared" si="63"/>
        <v/>
      </c>
      <c r="N169" t="str">
        <f t="shared" si="64"/>
        <v/>
      </c>
      <c r="O169" t="str">
        <f t="shared" si="65"/>
        <v>9999</v>
      </c>
      <c r="P169" t="str">
        <f t="shared" si="66"/>
        <v/>
      </c>
      <c r="Q169" t="str">
        <f t="shared" si="67"/>
        <v/>
      </c>
      <c r="R169" t="str">
        <f t="shared" si="68"/>
        <v>9999</v>
      </c>
      <c r="S169" t="str">
        <f t="shared" si="69"/>
        <v/>
      </c>
      <c r="T169" t="str">
        <f t="shared" si="70"/>
        <v/>
      </c>
      <c r="U169" t="str">
        <f t="shared" si="71"/>
        <v>9999</v>
      </c>
      <c r="V169" t="str">
        <f t="shared" si="72"/>
        <v>Mid Sussex</v>
      </c>
      <c r="W169">
        <f t="shared" si="73"/>
        <v>0.46928327645051193</v>
      </c>
      <c r="X169">
        <f t="shared" si="74"/>
        <v>6</v>
      </c>
      <c r="Y169" t="str">
        <f t="shared" si="75"/>
        <v/>
      </c>
      <c r="Z169" t="str">
        <f t="shared" si="76"/>
        <v/>
      </c>
      <c r="AA169" t="str">
        <f t="shared" si="77"/>
        <v>9999</v>
      </c>
      <c r="AE169" t="s">
        <v>358</v>
      </c>
      <c r="AF169" t="str">
        <f t="shared" si="56"/>
        <v>9999</v>
      </c>
      <c r="AG169" t="str">
        <f t="array" ref="AG169">INDEX($AF$1:$AF$326,MATCH(SMALL(COUNTIF($AF$1:$AF$326,"&lt;"&amp;$AF$1:$AF$326),ROW($AF169:$AG169)),COUNTIF($AF$1:$AF$326,"&lt;"&amp;$AF$1:$AF$326),0))</f>
        <v>9999</v>
      </c>
      <c r="AH169" t="str">
        <f t="array" ref="AH169">INDEX($AE$1:$AE$326,SMALL(IF($AF$1:$AF$326=$AG169,ROW($AF$1:$AF$326)),COUNTIF($AG$1:$AG169,$AG169)),1)</f>
        <v>Birmingham</v>
      </c>
      <c r="AI169" t="str">
        <f t="shared" si="57"/>
        <v/>
      </c>
      <c r="AN169" t="e">
        <f t="shared" si="58"/>
        <v>#N/A</v>
      </c>
    </row>
    <row r="170" spans="1:40" x14ac:dyDescent="0.25">
      <c r="A170" t="s">
        <v>358</v>
      </c>
      <c r="B170" t="s">
        <v>359</v>
      </c>
      <c r="C170" t="s">
        <v>165</v>
      </c>
      <c r="D170" t="s">
        <v>10</v>
      </c>
      <c r="E170">
        <v>0</v>
      </c>
      <c r="F170">
        <v>0</v>
      </c>
      <c r="G170" t="str">
        <f>VLOOKUP($A170,'1213 rural'!$A$4:$C$329,2,FALSE)</f>
        <v/>
      </c>
      <c r="H170" t="str">
        <f>VLOOKUP($A170,'1213 rural'!$A$4:$C$329,3,FALSE)</f>
        <v/>
      </c>
      <c r="I170" t="str">
        <f t="shared" si="59"/>
        <v>9999</v>
      </c>
      <c r="J170" t="str">
        <f t="shared" si="60"/>
        <v/>
      </c>
      <c r="K170" t="str">
        <f t="shared" si="61"/>
        <v/>
      </c>
      <c r="L170" t="str">
        <f t="shared" si="62"/>
        <v>9999</v>
      </c>
      <c r="M170" t="str">
        <f t="shared" si="63"/>
        <v>Middlesbrough</v>
      </c>
      <c r="N170" t="str">
        <f t="shared" si="64"/>
        <v/>
      </c>
      <c r="O170" t="str">
        <f t="shared" si="65"/>
        <v>9999</v>
      </c>
      <c r="P170" t="str">
        <f t="shared" si="66"/>
        <v/>
      </c>
      <c r="Q170" t="str">
        <f t="shared" si="67"/>
        <v/>
      </c>
      <c r="R170" t="str">
        <f t="shared" si="68"/>
        <v>9999</v>
      </c>
      <c r="S170" t="str">
        <f t="shared" si="69"/>
        <v/>
      </c>
      <c r="T170" t="str">
        <f t="shared" si="70"/>
        <v/>
      </c>
      <c r="U170" t="str">
        <f t="shared" si="71"/>
        <v>9999</v>
      </c>
      <c r="V170" t="str">
        <f t="shared" si="72"/>
        <v/>
      </c>
      <c r="W170" t="str">
        <f t="shared" si="73"/>
        <v/>
      </c>
      <c r="X170" t="str">
        <f t="shared" si="74"/>
        <v>9999</v>
      </c>
      <c r="Y170" t="str">
        <f t="shared" si="75"/>
        <v/>
      </c>
      <c r="Z170" t="str">
        <f t="shared" si="76"/>
        <v/>
      </c>
      <c r="AA170" t="str">
        <f t="shared" si="77"/>
        <v>9999</v>
      </c>
      <c r="AE170" t="s">
        <v>360</v>
      </c>
      <c r="AF170">
        <f t="shared" si="56"/>
        <v>110</v>
      </c>
      <c r="AG170" t="str">
        <f t="array" ref="AG170">INDEX($AF$1:$AF$326,MATCH(SMALL(COUNTIF($AF$1:$AF$326,"&lt;"&amp;$AF$1:$AF$326),ROW($AF170:$AG170)),COUNTIF($AF$1:$AF$326,"&lt;"&amp;$AF$1:$AF$326),0))</f>
        <v>9999</v>
      </c>
      <c r="AH170" t="str">
        <f t="array" ref="AH170">INDEX($AE$1:$AE$326,SMALL(IF($AF$1:$AF$326=$AG170,ROW($AF$1:$AF$326)),COUNTIF($AG$1:$AG170,$AG170)),1)</f>
        <v>Blaby</v>
      </c>
      <c r="AI170" t="str">
        <f t="shared" si="57"/>
        <v/>
      </c>
      <c r="AN170" t="e">
        <f t="shared" si="58"/>
        <v>#N/A</v>
      </c>
    </row>
    <row r="171" spans="1:40" x14ac:dyDescent="0.25">
      <c r="A171" t="s">
        <v>360</v>
      </c>
      <c r="B171" t="s">
        <v>361</v>
      </c>
      <c r="C171" t="s">
        <v>9</v>
      </c>
      <c r="D171" t="s">
        <v>23</v>
      </c>
      <c r="E171">
        <v>21191</v>
      </c>
      <c r="F171">
        <v>8.7748502051785318E-2</v>
      </c>
      <c r="G171">
        <f>VLOOKUP($A171,'1213 rural'!$A$4:$C$329,2,FALSE)</f>
        <v>0.82164075338136766</v>
      </c>
      <c r="H171">
        <f>VLOOKUP($A171,'1213 rural'!$A$4:$C$329,3,FALSE)</f>
        <v>13</v>
      </c>
      <c r="I171">
        <f t="shared" si="59"/>
        <v>110</v>
      </c>
      <c r="J171" t="str">
        <f t="shared" si="60"/>
        <v/>
      </c>
      <c r="K171" t="str">
        <f t="shared" si="61"/>
        <v/>
      </c>
      <c r="L171" t="str">
        <f t="shared" si="62"/>
        <v>9999</v>
      </c>
      <c r="M171" t="str">
        <f t="shared" si="63"/>
        <v/>
      </c>
      <c r="N171" t="str">
        <f t="shared" si="64"/>
        <v/>
      </c>
      <c r="O171" t="str">
        <f t="shared" si="65"/>
        <v>9999</v>
      </c>
      <c r="P171" t="str">
        <f t="shared" si="66"/>
        <v>Milton Keynes</v>
      </c>
      <c r="Q171">
        <f t="shared" si="67"/>
        <v>0.82164075338136766</v>
      </c>
      <c r="R171">
        <f t="shared" si="68"/>
        <v>9</v>
      </c>
      <c r="S171" t="str">
        <f t="shared" si="69"/>
        <v/>
      </c>
      <c r="T171" t="str">
        <f t="shared" si="70"/>
        <v/>
      </c>
      <c r="U171" t="str">
        <f t="shared" si="71"/>
        <v>9999</v>
      </c>
      <c r="V171" t="str">
        <f t="shared" si="72"/>
        <v/>
      </c>
      <c r="W171" t="str">
        <f t="shared" si="73"/>
        <v/>
      </c>
      <c r="X171" t="str">
        <f t="shared" si="74"/>
        <v>9999</v>
      </c>
      <c r="Y171" t="str">
        <f t="shared" si="75"/>
        <v/>
      </c>
      <c r="Z171" t="str">
        <f t="shared" si="76"/>
        <v/>
      </c>
      <c r="AA171" t="str">
        <f t="shared" si="77"/>
        <v>9999</v>
      </c>
      <c r="AE171" t="s">
        <v>362</v>
      </c>
      <c r="AF171">
        <f t="shared" si="56"/>
        <v>59</v>
      </c>
      <c r="AG171" t="str">
        <f t="array" ref="AG171">INDEX($AF$1:$AF$326,MATCH(SMALL(COUNTIF($AF$1:$AF$326,"&lt;"&amp;$AF$1:$AF$326),ROW($AF171:$AG171)),COUNTIF($AF$1:$AF$326,"&lt;"&amp;$AF$1:$AF$326),0))</f>
        <v>9999</v>
      </c>
      <c r="AH171" t="str">
        <f t="array" ref="AH171">INDEX($AE$1:$AE$326,SMALL(IF($AF$1:$AF$326=$AG171,ROW($AF$1:$AF$326)),COUNTIF($AG$1:$AG171,$AG171)),1)</f>
        <v>Blackburn with Darwen</v>
      </c>
      <c r="AI171" t="str">
        <f t="shared" si="57"/>
        <v/>
      </c>
      <c r="AN171" t="e">
        <f t="shared" si="58"/>
        <v>#N/A</v>
      </c>
    </row>
    <row r="172" spans="1:40" x14ac:dyDescent="0.25">
      <c r="A172" t="s">
        <v>362</v>
      </c>
      <c r="B172" t="s">
        <v>363</v>
      </c>
      <c r="C172" t="s">
        <v>9</v>
      </c>
      <c r="D172" t="s">
        <v>18</v>
      </c>
      <c r="E172">
        <v>22500</v>
      </c>
      <c r="F172">
        <v>0.26586316908897556</v>
      </c>
      <c r="G172">
        <f>VLOOKUP($A172,'1213 rural'!$A$4:$C$329,2,FALSE)</f>
        <v>0.62020311652066051</v>
      </c>
      <c r="H172">
        <f>VLOOKUP($A172,'1213 rural'!$A$4:$C$329,3,FALSE)</f>
        <v>8</v>
      </c>
      <c r="I172">
        <f t="shared" si="59"/>
        <v>59</v>
      </c>
      <c r="J172" t="str">
        <f t="shared" si="60"/>
        <v/>
      </c>
      <c r="K172" t="str">
        <f t="shared" si="61"/>
        <v/>
      </c>
      <c r="L172" t="str">
        <f t="shared" si="62"/>
        <v>9999</v>
      </c>
      <c r="M172" t="str">
        <f t="shared" si="63"/>
        <v/>
      </c>
      <c r="N172" t="str">
        <f t="shared" si="64"/>
        <v/>
      </c>
      <c r="O172" t="str">
        <f t="shared" si="65"/>
        <v>9999</v>
      </c>
      <c r="P172" t="str">
        <f t="shared" si="66"/>
        <v/>
      </c>
      <c r="Q172" t="str">
        <f t="shared" si="67"/>
        <v/>
      </c>
      <c r="R172" t="str">
        <f t="shared" si="68"/>
        <v>9999</v>
      </c>
      <c r="S172" t="str">
        <f t="shared" si="69"/>
        <v/>
      </c>
      <c r="T172" t="str">
        <f t="shared" si="70"/>
        <v/>
      </c>
      <c r="U172" t="str">
        <f t="shared" si="71"/>
        <v>9999</v>
      </c>
      <c r="V172" t="str">
        <f t="shared" si="72"/>
        <v/>
      </c>
      <c r="W172" t="str">
        <f t="shared" si="73"/>
        <v/>
      </c>
      <c r="X172" t="str">
        <f t="shared" si="74"/>
        <v>9999</v>
      </c>
      <c r="Y172" t="str">
        <f t="shared" si="75"/>
        <v>Mole Valley</v>
      </c>
      <c r="Z172">
        <f t="shared" si="76"/>
        <v>0.62020311652066051</v>
      </c>
      <c r="AA172">
        <f t="shared" si="77"/>
        <v>15</v>
      </c>
      <c r="AE172" t="s">
        <v>364</v>
      </c>
      <c r="AF172">
        <f t="shared" si="56"/>
        <v>21</v>
      </c>
      <c r="AG172" t="str">
        <f t="array" ref="AG172">INDEX($AF$1:$AF$326,MATCH(SMALL(COUNTIF($AF$1:$AF$326,"&lt;"&amp;$AF$1:$AF$326),ROW($AF172:$AG172)),COUNTIF($AF$1:$AF$326,"&lt;"&amp;$AF$1:$AF$326),0))</f>
        <v>9999</v>
      </c>
      <c r="AH172" t="str">
        <f t="array" ref="AH172">INDEX($AE$1:$AE$326,SMALL(IF($AF$1:$AF$326=$AG172,ROW($AF$1:$AF$326)),COUNTIF($AG$1:$AG172,$AG172)),1)</f>
        <v>Blackpool</v>
      </c>
      <c r="AI172" t="str">
        <f t="shared" si="57"/>
        <v/>
      </c>
      <c r="AN172" t="e">
        <f t="shared" si="58"/>
        <v>#N/A</v>
      </c>
    </row>
    <row r="173" spans="1:40" x14ac:dyDescent="0.25">
      <c r="A173" t="s">
        <v>364</v>
      </c>
      <c r="B173" t="s">
        <v>365</v>
      </c>
      <c r="C173" t="s">
        <v>9</v>
      </c>
      <c r="D173" t="s">
        <v>18</v>
      </c>
      <c r="E173">
        <v>50537</v>
      </c>
      <c r="F173">
        <v>0.28548590280249236</v>
      </c>
      <c r="G173">
        <f>VLOOKUP($A173,'1213 rural'!$A$4:$C$329,2,FALSE)</f>
        <v>0.48199106125668217</v>
      </c>
      <c r="H173">
        <f>VLOOKUP($A173,'1213 rural'!$A$4:$C$329,3,FALSE)</f>
        <v>11</v>
      </c>
      <c r="I173">
        <f t="shared" si="59"/>
        <v>21</v>
      </c>
      <c r="J173" t="str">
        <f t="shared" si="60"/>
        <v/>
      </c>
      <c r="K173" t="str">
        <f t="shared" si="61"/>
        <v/>
      </c>
      <c r="L173" t="str">
        <f t="shared" si="62"/>
        <v>9999</v>
      </c>
      <c r="M173" t="str">
        <f t="shared" si="63"/>
        <v/>
      </c>
      <c r="N173" t="str">
        <f t="shared" si="64"/>
        <v/>
      </c>
      <c r="O173" t="str">
        <f t="shared" si="65"/>
        <v>9999</v>
      </c>
      <c r="P173" t="str">
        <f t="shared" si="66"/>
        <v/>
      </c>
      <c r="Q173" t="str">
        <f t="shared" si="67"/>
        <v/>
      </c>
      <c r="R173" t="str">
        <f t="shared" si="68"/>
        <v>9999</v>
      </c>
      <c r="S173" t="str">
        <f t="shared" si="69"/>
        <v/>
      </c>
      <c r="T173" t="str">
        <f t="shared" si="70"/>
        <v/>
      </c>
      <c r="U173" t="str">
        <f t="shared" si="71"/>
        <v>9999</v>
      </c>
      <c r="V173" t="str">
        <f t="shared" si="72"/>
        <v/>
      </c>
      <c r="W173" t="str">
        <f t="shared" si="73"/>
        <v/>
      </c>
      <c r="X173" t="str">
        <f t="shared" si="74"/>
        <v>9999</v>
      </c>
      <c r="Y173" t="str">
        <f t="shared" si="75"/>
        <v>New Forest</v>
      </c>
      <c r="Z173">
        <f t="shared" si="76"/>
        <v>0.48199106125668217</v>
      </c>
      <c r="AA173">
        <f t="shared" si="77"/>
        <v>7</v>
      </c>
      <c r="AE173" t="s">
        <v>366</v>
      </c>
      <c r="AF173">
        <f t="shared" si="56"/>
        <v>10</v>
      </c>
      <c r="AG173" t="str">
        <f t="array" ref="AG173">INDEX($AF$1:$AF$326,MATCH(SMALL(COUNTIF($AF$1:$AF$326,"&lt;"&amp;$AF$1:$AF$326),ROW($AF173:$AG173)),COUNTIF($AF$1:$AF$326,"&lt;"&amp;$AF$1:$AF$326),0))</f>
        <v>9999</v>
      </c>
      <c r="AH173" t="str">
        <f t="array" ref="AH173">INDEX($AE$1:$AE$326,SMALL(IF($AF$1:$AF$326=$AG173,ROW($AF$1:$AF$326)),COUNTIF($AG$1:$AG173,$AG173)),1)</f>
        <v>Bolton</v>
      </c>
      <c r="AI173" t="str">
        <f t="shared" si="57"/>
        <v/>
      </c>
      <c r="AN173" t="e">
        <f t="shared" si="58"/>
        <v>#N/A</v>
      </c>
    </row>
    <row r="174" spans="1:40" x14ac:dyDescent="0.25">
      <c r="A174" t="s">
        <v>366</v>
      </c>
      <c r="B174" t="s">
        <v>367</v>
      </c>
      <c r="C174" t="s">
        <v>17</v>
      </c>
      <c r="D174" t="s">
        <v>28</v>
      </c>
      <c r="E174">
        <v>71690</v>
      </c>
      <c r="F174">
        <v>0.63096285865164581</v>
      </c>
      <c r="G174">
        <f>VLOOKUP($A174,'1213 rural'!$A$4:$C$329,2,FALSE)</f>
        <v>0.43946385409800048</v>
      </c>
      <c r="H174">
        <f>VLOOKUP($A174,'1213 rural'!$A$4:$C$329,3,FALSE)</f>
        <v>8</v>
      </c>
      <c r="I174">
        <f t="shared" si="59"/>
        <v>10</v>
      </c>
      <c r="J174" t="str">
        <f t="shared" si="60"/>
        <v/>
      </c>
      <c r="K174" t="str">
        <f t="shared" si="61"/>
        <v/>
      </c>
      <c r="L174" t="str">
        <f t="shared" si="62"/>
        <v>9999</v>
      </c>
      <c r="M174" t="str">
        <f t="shared" si="63"/>
        <v/>
      </c>
      <c r="N174" t="str">
        <f t="shared" si="64"/>
        <v/>
      </c>
      <c r="O174" t="str">
        <f t="shared" si="65"/>
        <v>9999</v>
      </c>
      <c r="P174" t="str">
        <f t="shared" si="66"/>
        <v/>
      </c>
      <c r="Q174" t="str">
        <f t="shared" si="67"/>
        <v/>
      </c>
      <c r="R174" t="str">
        <f t="shared" si="68"/>
        <v>9999</v>
      </c>
      <c r="S174" t="str">
        <f t="shared" si="69"/>
        <v>Newark and Sherwood</v>
      </c>
      <c r="T174">
        <f t="shared" si="70"/>
        <v>0.43946385409800048</v>
      </c>
      <c r="U174">
        <f t="shared" si="71"/>
        <v>3</v>
      </c>
      <c r="V174" t="str">
        <f t="shared" si="72"/>
        <v/>
      </c>
      <c r="W174" t="str">
        <f t="shared" si="73"/>
        <v/>
      </c>
      <c r="X174" t="str">
        <f t="shared" si="74"/>
        <v>9999</v>
      </c>
      <c r="Y174" t="str">
        <f t="shared" si="75"/>
        <v/>
      </c>
      <c r="Z174" t="str">
        <f t="shared" si="76"/>
        <v/>
      </c>
      <c r="AA174" t="str">
        <f t="shared" si="77"/>
        <v>9999</v>
      </c>
      <c r="AE174" t="s">
        <v>368</v>
      </c>
      <c r="AF174">
        <f t="shared" si="56"/>
        <v>159</v>
      </c>
      <c r="AG174" t="str">
        <f t="array" ref="AG174">INDEX($AF$1:$AF$326,MATCH(SMALL(COUNTIF($AF$1:$AF$326,"&lt;"&amp;$AF$1:$AF$326),ROW($AF174:$AG174)),COUNTIF($AF$1:$AF$326,"&lt;"&amp;$AF$1:$AF$326),0))</f>
        <v>9999</v>
      </c>
      <c r="AH174" t="str">
        <f t="array" ref="AH174">INDEX($AE$1:$AE$326,SMALL(IF($AF$1:$AF$326=$AG174,ROW($AF$1:$AF$326)),COUNTIF($AG$1:$AG174,$AG174)),1)</f>
        <v>Boston</v>
      </c>
      <c r="AI174" t="str">
        <f t="shared" si="57"/>
        <v/>
      </c>
      <c r="AN174" t="e">
        <f t="shared" si="58"/>
        <v>#N/A</v>
      </c>
    </row>
    <row r="175" spans="1:40" x14ac:dyDescent="0.25">
      <c r="A175" t="s">
        <v>368</v>
      </c>
      <c r="B175" t="s">
        <v>369</v>
      </c>
      <c r="C175" t="s">
        <v>165</v>
      </c>
      <c r="D175" t="s">
        <v>35</v>
      </c>
      <c r="E175">
        <v>5688</v>
      </c>
      <c r="F175">
        <v>1.946751819945992E-2</v>
      </c>
      <c r="G175">
        <f>VLOOKUP($A175,'1213 rural'!$A$4:$C$329,2,FALSE)</f>
        <v>3.7735849056603774</v>
      </c>
      <c r="H175">
        <f>VLOOKUP($A175,'1213 rural'!$A$4:$C$329,3,FALSE)</f>
        <v>10</v>
      </c>
      <c r="I175">
        <f t="shared" si="59"/>
        <v>159</v>
      </c>
      <c r="J175" t="str">
        <f t="shared" si="60"/>
        <v>Newcastle upon Tyne</v>
      </c>
      <c r="K175">
        <f t="shared" si="61"/>
        <v>3.7735849056603774</v>
      </c>
      <c r="L175">
        <f t="shared" si="62"/>
        <v>6</v>
      </c>
      <c r="M175" t="str">
        <f t="shared" si="63"/>
        <v/>
      </c>
      <c r="N175" t="str">
        <f t="shared" si="64"/>
        <v/>
      </c>
      <c r="O175" t="str">
        <f t="shared" si="65"/>
        <v>9999</v>
      </c>
      <c r="P175" t="str">
        <f t="shared" si="66"/>
        <v/>
      </c>
      <c r="Q175" t="str">
        <f t="shared" si="67"/>
        <v/>
      </c>
      <c r="R175" t="str">
        <f t="shared" si="68"/>
        <v>9999</v>
      </c>
      <c r="S175" t="str">
        <f t="shared" si="69"/>
        <v/>
      </c>
      <c r="T175" t="str">
        <f t="shared" si="70"/>
        <v/>
      </c>
      <c r="U175" t="str">
        <f t="shared" si="71"/>
        <v>9999</v>
      </c>
      <c r="V175" t="str">
        <f t="shared" si="72"/>
        <v/>
      </c>
      <c r="W175" t="str">
        <f t="shared" si="73"/>
        <v/>
      </c>
      <c r="X175" t="str">
        <f t="shared" si="74"/>
        <v>9999</v>
      </c>
      <c r="Y175" t="str">
        <f t="shared" si="75"/>
        <v/>
      </c>
      <c r="Z175" t="str">
        <f t="shared" si="76"/>
        <v/>
      </c>
      <c r="AA175" t="str">
        <f t="shared" si="77"/>
        <v>9999</v>
      </c>
      <c r="AE175" t="s">
        <v>370</v>
      </c>
      <c r="AF175" t="str">
        <f t="shared" si="56"/>
        <v>9999</v>
      </c>
      <c r="AG175" t="str">
        <f t="array" ref="AG175">INDEX($AF$1:$AF$326,MATCH(SMALL(COUNTIF($AF$1:$AF$326,"&lt;"&amp;$AF$1:$AF$326),ROW($AF175:$AG175)),COUNTIF($AF$1:$AF$326,"&lt;"&amp;$AF$1:$AF$326),0))</f>
        <v>9999</v>
      </c>
      <c r="AH175" t="str">
        <f t="array" ref="AH175">INDEX($AE$1:$AE$326,SMALL(IF($AF$1:$AF$326=$AG175,ROW($AF$1:$AF$326)),COUNTIF($AG$1:$AG175,$AG175)),1)</f>
        <v>Bournemouth</v>
      </c>
      <c r="AI175" t="str">
        <f t="shared" si="57"/>
        <v/>
      </c>
      <c r="AN175" t="e">
        <f t="shared" si="58"/>
        <v>#N/A</v>
      </c>
    </row>
    <row r="176" spans="1:40" x14ac:dyDescent="0.25">
      <c r="A176" t="s">
        <v>370</v>
      </c>
      <c r="B176" t="s">
        <v>371</v>
      </c>
      <c r="C176" t="s">
        <v>58</v>
      </c>
      <c r="D176" t="s">
        <v>10</v>
      </c>
      <c r="E176">
        <v>24967</v>
      </c>
      <c r="F176">
        <v>0.20054942848192267</v>
      </c>
      <c r="G176" t="str">
        <f>VLOOKUP($A176,'1213 rural'!$A$4:$C$329,2,FALSE)</f>
        <v/>
      </c>
      <c r="H176" t="str">
        <f>VLOOKUP($A176,'1213 rural'!$A$4:$C$329,3,FALSE)</f>
        <v/>
      </c>
      <c r="I176" t="str">
        <f t="shared" si="59"/>
        <v>9999</v>
      </c>
      <c r="J176" t="str">
        <f t="shared" si="60"/>
        <v/>
      </c>
      <c r="K176" t="str">
        <f t="shared" si="61"/>
        <v/>
      </c>
      <c r="L176" t="str">
        <f t="shared" si="62"/>
        <v>9999</v>
      </c>
      <c r="M176" t="str">
        <f t="shared" si="63"/>
        <v>Newcastle-under-Lyme</v>
      </c>
      <c r="N176" t="str">
        <f t="shared" si="64"/>
        <v/>
      </c>
      <c r="O176" t="str">
        <f t="shared" si="65"/>
        <v>9999</v>
      </c>
      <c r="P176" t="str">
        <f t="shared" si="66"/>
        <v/>
      </c>
      <c r="Q176" t="str">
        <f t="shared" si="67"/>
        <v/>
      </c>
      <c r="R176" t="str">
        <f t="shared" si="68"/>
        <v>9999</v>
      </c>
      <c r="S176" t="str">
        <f t="shared" si="69"/>
        <v/>
      </c>
      <c r="T176" t="str">
        <f t="shared" si="70"/>
        <v/>
      </c>
      <c r="U176" t="str">
        <f t="shared" si="71"/>
        <v>9999</v>
      </c>
      <c r="V176" t="str">
        <f t="shared" si="72"/>
        <v/>
      </c>
      <c r="W176" t="str">
        <f t="shared" si="73"/>
        <v/>
      </c>
      <c r="X176" t="str">
        <f t="shared" si="74"/>
        <v>9999</v>
      </c>
      <c r="Y176" t="str">
        <f t="shared" si="75"/>
        <v/>
      </c>
      <c r="Z176" t="str">
        <f t="shared" si="76"/>
        <v/>
      </c>
      <c r="AA176" t="str">
        <f t="shared" si="77"/>
        <v>9999</v>
      </c>
      <c r="AE176" t="s">
        <v>372</v>
      </c>
      <c r="AF176" t="str">
        <f t="shared" si="56"/>
        <v>9999</v>
      </c>
      <c r="AG176" t="str">
        <f t="array" ref="AG176">INDEX($AF$1:$AF$326,MATCH(SMALL(COUNTIF($AF$1:$AF$326,"&lt;"&amp;$AF$1:$AF$326),ROW($AF176:$AG176)),COUNTIF($AF$1:$AF$326,"&lt;"&amp;$AF$1:$AF$326),0))</f>
        <v>9999</v>
      </c>
      <c r="AH176" t="str">
        <f t="array" ref="AH176">INDEX($AE$1:$AE$326,SMALL(IF($AF$1:$AF$326=$AG176,ROW($AF$1:$AF$326)),COUNTIF($AG$1:$AG176,$AG176)),1)</f>
        <v>Bracknell Forest</v>
      </c>
      <c r="AI176" t="str">
        <f t="shared" si="57"/>
        <v/>
      </c>
      <c r="AN176" t="e">
        <f t="shared" si="58"/>
        <v>#N/A</v>
      </c>
    </row>
    <row r="177" spans="1:40" x14ac:dyDescent="0.25">
      <c r="A177" t="s">
        <v>372</v>
      </c>
      <c r="B177" t="s">
        <v>373</v>
      </c>
      <c r="C177" t="s">
        <v>34</v>
      </c>
      <c r="D177" t="s">
        <v>35</v>
      </c>
      <c r="E177">
        <v>0</v>
      </c>
      <c r="F177">
        <v>0</v>
      </c>
      <c r="G177" t="str">
        <f>VLOOKUP($A177,'1213 rural'!$A$4:$C$329,2,FALSE)</f>
        <v/>
      </c>
      <c r="H177" t="str">
        <f>VLOOKUP($A177,'1213 rural'!$A$4:$C$329,3,FALSE)</f>
        <v/>
      </c>
      <c r="I177" t="str">
        <f t="shared" si="59"/>
        <v>9999</v>
      </c>
      <c r="J177" t="str">
        <f t="shared" si="60"/>
        <v>Newham</v>
      </c>
      <c r="K177" t="str">
        <f t="shared" si="61"/>
        <v/>
      </c>
      <c r="L177" t="str">
        <f t="shared" si="62"/>
        <v>9999</v>
      </c>
      <c r="M177" t="str">
        <f t="shared" si="63"/>
        <v/>
      </c>
      <c r="N177" t="str">
        <f t="shared" si="64"/>
        <v/>
      </c>
      <c r="O177" t="str">
        <f t="shared" si="65"/>
        <v>9999</v>
      </c>
      <c r="P177" t="str">
        <f t="shared" si="66"/>
        <v/>
      </c>
      <c r="Q177" t="str">
        <f t="shared" si="67"/>
        <v/>
      </c>
      <c r="R177" t="str">
        <f t="shared" si="68"/>
        <v>9999</v>
      </c>
      <c r="S177" t="str">
        <f t="shared" si="69"/>
        <v/>
      </c>
      <c r="T177" t="str">
        <f t="shared" si="70"/>
        <v/>
      </c>
      <c r="U177" t="str">
        <f t="shared" si="71"/>
        <v>9999</v>
      </c>
      <c r="V177" t="str">
        <f t="shared" si="72"/>
        <v/>
      </c>
      <c r="W177" t="str">
        <f t="shared" si="73"/>
        <v/>
      </c>
      <c r="X177" t="str">
        <f t="shared" si="74"/>
        <v>9999</v>
      </c>
      <c r="Y177" t="str">
        <f t="shared" si="75"/>
        <v/>
      </c>
      <c r="Z177" t="str">
        <f t="shared" si="76"/>
        <v/>
      </c>
      <c r="AA177" t="str">
        <f t="shared" si="77"/>
        <v>9999</v>
      </c>
      <c r="AE177" t="s">
        <v>374</v>
      </c>
      <c r="AF177">
        <f t="shared" si="56"/>
        <v>99</v>
      </c>
      <c r="AG177" t="str">
        <f t="array" ref="AG177">INDEX($AF$1:$AF$326,MATCH(SMALL(COUNTIF($AF$1:$AF$326,"&lt;"&amp;$AF$1:$AF$326),ROW($AF177:$AG177)),COUNTIF($AF$1:$AF$326,"&lt;"&amp;$AF$1:$AF$326),0))</f>
        <v>9999</v>
      </c>
      <c r="AH177" t="str">
        <f t="array" ref="AH177">INDEX($AE$1:$AE$326,SMALL(IF($AF$1:$AF$326=$AG177,ROW($AF$1:$AF$326)),COUNTIF($AG$1:$AG177,$AG177)),1)</f>
        <v>Brent</v>
      </c>
      <c r="AI177" t="str">
        <f t="shared" si="57"/>
        <v/>
      </c>
      <c r="AN177" t="e">
        <f t="shared" si="58"/>
        <v>#N/A</v>
      </c>
    </row>
    <row r="178" spans="1:40" x14ac:dyDescent="0.25">
      <c r="A178" t="s">
        <v>374</v>
      </c>
      <c r="B178" t="s">
        <v>375</v>
      </c>
      <c r="C178" t="s">
        <v>51</v>
      </c>
      <c r="D178" t="s">
        <v>28</v>
      </c>
      <c r="E178">
        <v>48364</v>
      </c>
      <c r="F178">
        <v>0.52873010320097957</v>
      </c>
      <c r="G178">
        <f>VLOOKUP($A178,'1213 rural'!$A$4:$C$329,2,FALSE)</f>
        <v>0.78920369347328545</v>
      </c>
      <c r="H178">
        <f>VLOOKUP($A178,'1213 rural'!$A$4:$C$329,3,FALSE)</f>
        <v>10</v>
      </c>
      <c r="I178">
        <f t="shared" si="59"/>
        <v>99</v>
      </c>
      <c r="J178" t="str">
        <f t="shared" si="60"/>
        <v/>
      </c>
      <c r="K178" t="str">
        <f t="shared" si="61"/>
        <v/>
      </c>
      <c r="L178" t="str">
        <f t="shared" si="62"/>
        <v>9999</v>
      </c>
      <c r="M178" t="str">
        <f t="shared" si="63"/>
        <v/>
      </c>
      <c r="N178" t="str">
        <f t="shared" si="64"/>
        <v/>
      </c>
      <c r="O178" t="str">
        <f t="shared" si="65"/>
        <v>9999</v>
      </c>
      <c r="P178" t="str">
        <f t="shared" si="66"/>
        <v/>
      </c>
      <c r="Q178" t="str">
        <f t="shared" si="67"/>
        <v/>
      </c>
      <c r="R178" t="str">
        <f t="shared" si="68"/>
        <v>9999</v>
      </c>
      <c r="S178" t="str">
        <f t="shared" si="69"/>
        <v>North Devon</v>
      </c>
      <c r="T178">
        <f t="shared" si="70"/>
        <v>0.78920369347328545</v>
      </c>
      <c r="U178">
        <f t="shared" si="71"/>
        <v>23</v>
      </c>
      <c r="V178" t="str">
        <f t="shared" si="72"/>
        <v/>
      </c>
      <c r="W178" t="str">
        <f t="shared" si="73"/>
        <v/>
      </c>
      <c r="X178" t="str">
        <f t="shared" si="74"/>
        <v>9999</v>
      </c>
      <c r="Y178" t="str">
        <f t="shared" si="75"/>
        <v/>
      </c>
      <c r="Z178" t="str">
        <f t="shared" si="76"/>
        <v/>
      </c>
      <c r="AA178" t="str">
        <f t="shared" si="77"/>
        <v>9999</v>
      </c>
      <c r="AE178" t="s">
        <v>376</v>
      </c>
      <c r="AF178">
        <f t="shared" si="56"/>
        <v>57</v>
      </c>
      <c r="AG178" t="str">
        <f t="array" ref="AG178">INDEX($AF$1:$AF$326,MATCH(SMALL(COUNTIF($AF$1:$AF$326,"&lt;"&amp;$AF$1:$AF$326),ROW($AF178:$AG178)),COUNTIF($AF$1:$AF$326,"&lt;"&amp;$AF$1:$AF$326),0))</f>
        <v>9999</v>
      </c>
      <c r="AH178" t="str">
        <f t="array" ref="AH178">INDEX($AE$1:$AE$326,SMALL(IF($AF$1:$AF$326=$AG178,ROW($AF$1:$AF$326)),COUNTIF($AG$1:$AG178,$AG178)),1)</f>
        <v>Brighton and Hove</v>
      </c>
      <c r="AI178" t="str">
        <f t="shared" si="57"/>
        <v/>
      </c>
      <c r="AN178" t="e">
        <f t="shared" si="58"/>
        <v>#N/A</v>
      </c>
    </row>
    <row r="179" spans="1:40" x14ac:dyDescent="0.25">
      <c r="A179" t="s">
        <v>376</v>
      </c>
      <c r="B179" t="s">
        <v>377</v>
      </c>
      <c r="C179" t="s">
        <v>51</v>
      </c>
      <c r="D179" t="s">
        <v>14</v>
      </c>
      <c r="E179">
        <v>64225</v>
      </c>
      <c r="F179">
        <v>1</v>
      </c>
      <c r="G179">
        <f>VLOOKUP($A179,'1213 rural'!$A$4:$C$329,2,FALSE)</f>
        <v>0.60282120323112165</v>
      </c>
      <c r="H179">
        <f>VLOOKUP($A179,'1213 rural'!$A$4:$C$329,3,FALSE)</f>
        <v>15</v>
      </c>
      <c r="I179">
        <f t="shared" si="59"/>
        <v>57</v>
      </c>
      <c r="J179" t="str">
        <f t="shared" si="60"/>
        <v/>
      </c>
      <c r="K179" t="str">
        <f t="shared" si="61"/>
        <v/>
      </c>
      <c r="L179" t="str">
        <f t="shared" si="62"/>
        <v>9999</v>
      </c>
      <c r="M179" t="str">
        <f t="shared" si="63"/>
        <v/>
      </c>
      <c r="N179" t="str">
        <f t="shared" si="64"/>
        <v/>
      </c>
      <c r="O179" t="str">
        <f t="shared" si="65"/>
        <v>9999</v>
      </c>
      <c r="P179" t="str">
        <f t="shared" si="66"/>
        <v/>
      </c>
      <c r="Q179" t="str">
        <f t="shared" si="67"/>
        <v/>
      </c>
      <c r="R179" t="str">
        <f t="shared" si="68"/>
        <v>9999</v>
      </c>
      <c r="S179" t="str">
        <f t="shared" si="69"/>
        <v/>
      </c>
      <c r="T179" t="str">
        <f t="shared" si="70"/>
        <v/>
      </c>
      <c r="U179" t="str">
        <f t="shared" si="71"/>
        <v>9999</v>
      </c>
      <c r="V179" t="str">
        <f t="shared" si="72"/>
        <v>North Dorset</v>
      </c>
      <c r="W179">
        <f t="shared" si="73"/>
        <v>0.60282120323112165</v>
      </c>
      <c r="X179">
        <f t="shared" si="74"/>
        <v>26</v>
      </c>
      <c r="Y179" t="str">
        <f t="shared" si="75"/>
        <v/>
      </c>
      <c r="Z179" t="str">
        <f t="shared" si="76"/>
        <v/>
      </c>
      <c r="AA179" t="str">
        <f t="shared" si="77"/>
        <v>9999</v>
      </c>
      <c r="AE179" t="s">
        <v>378</v>
      </c>
      <c r="AF179">
        <f t="shared" si="56"/>
        <v>118</v>
      </c>
      <c r="AG179" t="str">
        <f t="array" ref="AG179">INDEX($AF$1:$AF$326,MATCH(SMALL(COUNTIF($AF$1:$AF$326,"&lt;"&amp;$AF$1:$AF$326),ROW($AF179:$AG179)),COUNTIF($AF$1:$AF$326,"&lt;"&amp;$AF$1:$AF$326),0))</f>
        <v>9999</v>
      </c>
      <c r="AH179" t="str">
        <f t="array" ref="AH179">INDEX($AE$1:$AE$326,SMALL(IF($AF$1:$AF$326=$AG179,ROW($AF$1:$AF$326)),COUNTIF($AG$1:$AG179,$AG179)),1)</f>
        <v>Bristol City of</v>
      </c>
      <c r="AI179" t="str">
        <f t="shared" si="57"/>
        <v/>
      </c>
      <c r="AN179" t="e">
        <f t="shared" si="58"/>
        <v>#N/A</v>
      </c>
    </row>
    <row r="180" spans="1:40" x14ac:dyDescent="0.25">
      <c r="A180" t="s">
        <v>378</v>
      </c>
      <c r="B180" t="s">
        <v>379</v>
      </c>
      <c r="C180" t="s">
        <v>17</v>
      </c>
      <c r="D180" t="s">
        <v>28</v>
      </c>
      <c r="E180">
        <v>50378</v>
      </c>
      <c r="F180">
        <v>0.51241417891471286</v>
      </c>
      <c r="G180">
        <f>VLOOKUP($A180,'1213 rural'!$A$4:$C$329,2,FALSE)</f>
        <v>0.87744954665106756</v>
      </c>
      <c r="H180">
        <f>VLOOKUP($A180,'1213 rural'!$A$4:$C$329,3,FALSE)</f>
        <v>12</v>
      </c>
      <c r="I180">
        <f t="shared" si="59"/>
        <v>118</v>
      </c>
      <c r="J180" t="str">
        <f t="shared" si="60"/>
        <v/>
      </c>
      <c r="K180" t="str">
        <f t="shared" si="61"/>
        <v/>
      </c>
      <c r="L180" t="str">
        <f t="shared" si="62"/>
        <v>9999</v>
      </c>
      <c r="M180" t="str">
        <f t="shared" si="63"/>
        <v/>
      </c>
      <c r="N180" t="str">
        <f t="shared" si="64"/>
        <v/>
      </c>
      <c r="O180" t="str">
        <f t="shared" si="65"/>
        <v>9999</v>
      </c>
      <c r="P180" t="str">
        <f t="shared" si="66"/>
        <v/>
      </c>
      <c r="Q180" t="str">
        <f t="shared" si="67"/>
        <v/>
      </c>
      <c r="R180" t="str">
        <f t="shared" si="68"/>
        <v>9999</v>
      </c>
      <c r="S180" t="str">
        <f t="shared" si="69"/>
        <v>North East Derbyshire</v>
      </c>
      <c r="T180">
        <f t="shared" si="70"/>
        <v>0.87744954665106756</v>
      </c>
      <c r="U180">
        <f t="shared" si="71"/>
        <v>31</v>
      </c>
      <c r="V180" t="str">
        <f t="shared" si="72"/>
        <v/>
      </c>
      <c r="W180" t="str">
        <f t="shared" si="73"/>
        <v/>
      </c>
      <c r="X180" t="str">
        <f t="shared" si="74"/>
        <v>9999</v>
      </c>
      <c r="Y180" t="str">
        <f t="shared" si="75"/>
        <v/>
      </c>
      <c r="Z180" t="str">
        <f t="shared" si="76"/>
        <v/>
      </c>
      <c r="AA180" t="str">
        <f t="shared" si="77"/>
        <v>9999</v>
      </c>
      <c r="AE180" t="s">
        <v>380</v>
      </c>
      <c r="AF180" t="str">
        <f t="shared" si="56"/>
        <v>9999</v>
      </c>
      <c r="AG180" t="str">
        <f t="array" ref="AG180">INDEX($AF$1:$AF$326,MATCH(SMALL(COUNTIF($AF$1:$AF$326,"&lt;"&amp;$AF$1:$AF$326),ROW($AF180:$AG180)),COUNTIF($AF$1:$AF$326,"&lt;"&amp;$AF$1:$AF$326),0))</f>
        <v>9999</v>
      </c>
      <c r="AH180" t="str">
        <f t="array" ref="AH180">INDEX($AE$1:$AE$326,SMALL(IF($AF$1:$AF$326=$AG180,ROW($AF$1:$AF$326)),COUNTIF($AG$1:$AG180,$AG180)),1)</f>
        <v>Bromley</v>
      </c>
      <c r="AI180" t="str">
        <f t="shared" si="57"/>
        <v/>
      </c>
      <c r="AN180" t="e">
        <f t="shared" si="58"/>
        <v>#N/A</v>
      </c>
    </row>
    <row r="181" spans="1:40" x14ac:dyDescent="0.25">
      <c r="A181" t="s">
        <v>380</v>
      </c>
      <c r="B181" t="s">
        <v>381</v>
      </c>
      <c r="C181" t="s">
        <v>40</v>
      </c>
      <c r="D181" t="s">
        <v>23</v>
      </c>
      <c r="E181">
        <v>8622</v>
      </c>
      <c r="F181">
        <v>5.4807582287653991E-2</v>
      </c>
      <c r="G181" t="str">
        <f>VLOOKUP($A181,'1213 rural'!$A$4:$C$329,2,FALSE)</f>
        <v/>
      </c>
      <c r="H181" t="str">
        <f>VLOOKUP($A181,'1213 rural'!$A$4:$C$329,3,FALSE)</f>
        <v/>
      </c>
      <c r="I181" t="str">
        <f t="shared" si="59"/>
        <v>9999</v>
      </c>
      <c r="J181" t="str">
        <f t="shared" si="60"/>
        <v/>
      </c>
      <c r="K181" t="str">
        <f t="shared" si="61"/>
        <v/>
      </c>
      <c r="L181" t="str">
        <f t="shared" si="62"/>
        <v>9999</v>
      </c>
      <c r="M181" t="str">
        <f t="shared" si="63"/>
        <v/>
      </c>
      <c r="N181" t="str">
        <f t="shared" si="64"/>
        <v/>
      </c>
      <c r="O181" t="str">
        <f t="shared" si="65"/>
        <v>9999</v>
      </c>
      <c r="P181" t="str">
        <f t="shared" si="66"/>
        <v>North East Lincolnshire</v>
      </c>
      <c r="Q181" t="str">
        <f t="shared" si="67"/>
        <v/>
      </c>
      <c r="R181" t="str">
        <f t="shared" si="68"/>
        <v>9999</v>
      </c>
      <c r="S181" t="str">
        <f t="shared" si="69"/>
        <v/>
      </c>
      <c r="T181" t="str">
        <f t="shared" si="70"/>
        <v/>
      </c>
      <c r="U181" t="str">
        <f t="shared" si="71"/>
        <v>9999</v>
      </c>
      <c r="V181" t="str">
        <f t="shared" si="72"/>
        <v/>
      </c>
      <c r="W181" t="str">
        <f t="shared" si="73"/>
        <v/>
      </c>
      <c r="X181" t="str">
        <f t="shared" si="74"/>
        <v>9999</v>
      </c>
      <c r="Y181" t="str">
        <f t="shared" si="75"/>
        <v/>
      </c>
      <c r="Z181" t="str">
        <f t="shared" si="76"/>
        <v/>
      </c>
      <c r="AA181" t="str">
        <f t="shared" si="77"/>
        <v>9999</v>
      </c>
      <c r="AE181" t="s">
        <v>382</v>
      </c>
      <c r="AF181" t="str">
        <f t="shared" si="56"/>
        <v>9999</v>
      </c>
      <c r="AG181" t="str">
        <f t="array" ref="AG181">INDEX($AF$1:$AF$326,MATCH(SMALL(COUNTIF($AF$1:$AF$326,"&lt;"&amp;$AF$1:$AF$326),ROW($AF181:$AG181)),COUNTIF($AF$1:$AF$326,"&lt;"&amp;$AF$1:$AF$326),0))</f>
        <v>9999</v>
      </c>
      <c r="AH181" t="str">
        <f t="array" ref="AH181">INDEX($AE$1:$AE$326,SMALL(IF($AF$1:$AF$326=$AG181,ROW($AF$1:$AF$326)),COUNTIF($AG$1:$AG181,$AG181)),1)</f>
        <v>Broxbourne</v>
      </c>
      <c r="AI181" t="str">
        <f t="shared" si="57"/>
        <v/>
      </c>
      <c r="AN181" t="e">
        <f t="shared" si="58"/>
        <v>#N/A</v>
      </c>
    </row>
    <row r="182" spans="1:40" x14ac:dyDescent="0.25">
      <c r="A182" t="s">
        <v>382</v>
      </c>
      <c r="B182" t="s">
        <v>383</v>
      </c>
      <c r="C182" t="s">
        <v>31</v>
      </c>
      <c r="D182" t="s">
        <v>18</v>
      </c>
      <c r="E182">
        <v>22750</v>
      </c>
      <c r="F182">
        <v>0.18082967037334371</v>
      </c>
      <c r="G182" t="str">
        <f>VLOOKUP($A182,'1213 rural'!$A$4:$C$329,2,FALSE)</f>
        <v/>
      </c>
      <c r="H182" t="str">
        <f>VLOOKUP($A182,'1213 rural'!$A$4:$C$329,3,FALSE)</f>
        <v/>
      </c>
      <c r="I182" t="str">
        <f t="shared" si="59"/>
        <v>9999</v>
      </c>
      <c r="J182" t="str">
        <f t="shared" si="60"/>
        <v/>
      </c>
      <c r="K182" t="str">
        <f t="shared" si="61"/>
        <v/>
      </c>
      <c r="L182" t="str">
        <f t="shared" si="62"/>
        <v>9999</v>
      </c>
      <c r="M182" t="str">
        <f t="shared" si="63"/>
        <v/>
      </c>
      <c r="N182" t="str">
        <f t="shared" si="64"/>
        <v/>
      </c>
      <c r="O182" t="str">
        <f t="shared" si="65"/>
        <v>9999</v>
      </c>
      <c r="P182" t="str">
        <f t="shared" si="66"/>
        <v/>
      </c>
      <c r="Q182" t="str">
        <f t="shared" si="67"/>
        <v/>
      </c>
      <c r="R182" t="str">
        <f t="shared" si="68"/>
        <v>9999</v>
      </c>
      <c r="S182" t="str">
        <f t="shared" si="69"/>
        <v/>
      </c>
      <c r="T182" t="str">
        <f t="shared" si="70"/>
        <v/>
      </c>
      <c r="U182" t="str">
        <f t="shared" si="71"/>
        <v>9999</v>
      </c>
      <c r="V182" t="str">
        <f t="shared" si="72"/>
        <v/>
      </c>
      <c r="W182" t="str">
        <f t="shared" si="73"/>
        <v/>
      </c>
      <c r="X182" t="str">
        <f t="shared" si="74"/>
        <v>9999</v>
      </c>
      <c r="Y182" t="str">
        <f t="shared" si="75"/>
        <v>North Hertfordshire</v>
      </c>
      <c r="Z182" t="str">
        <f t="shared" si="76"/>
        <v/>
      </c>
      <c r="AA182" t="str">
        <f t="shared" si="77"/>
        <v>9999</v>
      </c>
      <c r="AE182" t="s">
        <v>384</v>
      </c>
      <c r="AF182">
        <f t="shared" si="56"/>
        <v>8</v>
      </c>
      <c r="AG182" t="str">
        <f t="array" ref="AG182">INDEX($AF$1:$AF$326,MATCH(SMALL(COUNTIF($AF$1:$AF$326,"&lt;"&amp;$AF$1:$AF$326),ROW($AF182:$AG182)),COUNTIF($AF$1:$AF$326,"&lt;"&amp;$AF$1:$AF$326),0))</f>
        <v>9999</v>
      </c>
      <c r="AH182" t="str">
        <f t="array" ref="AH182">INDEX($AE$1:$AE$326,SMALL(IF($AF$1:$AF$326=$AG182,ROW($AF$1:$AF$326)),COUNTIF($AG$1:$AG182,$AG182)),1)</f>
        <v>Broxtowe</v>
      </c>
      <c r="AI182" t="str">
        <f t="shared" si="57"/>
        <v/>
      </c>
      <c r="AN182" t="e">
        <f t="shared" si="58"/>
        <v>#N/A</v>
      </c>
    </row>
    <row r="183" spans="1:40" x14ac:dyDescent="0.25">
      <c r="A183" t="s">
        <v>384</v>
      </c>
      <c r="B183" t="s">
        <v>385</v>
      </c>
      <c r="C183" t="s">
        <v>17</v>
      </c>
      <c r="D183" t="s">
        <v>14</v>
      </c>
      <c r="E183">
        <v>68340</v>
      </c>
      <c r="F183">
        <v>0.64210012026458207</v>
      </c>
      <c r="G183">
        <f>VLOOKUP($A183,'1213 rural'!$A$4:$C$329,2,FALSE)</f>
        <v>0.42328042328042331</v>
      </c>
      <c r="H183">
        <f>VLOOKUP($A183,'1213 rural'!$A$4:$C$329,3,FALSE)</f>
        <v>6</v>
      </c>
      <c r="I183">
        <f t="shared" si="59"/>
        <v>8</v>
      </c>
      <c r="J183" t="str">
        <f t="shared" si="60"/>
        <v/>
      </c>
      <c r="K183" t="str">
        <f t="shared" si="61"/>
        <v/>
      </c>
      <c r="L183" t="str">
        <f t="shared" si="62"/>
        <v>9999</v>
      </c>
      <c r="M183" t="str">
        <f t="shared" si="63"/>
        <v/>
      </c>
      <c r="N183" t="str">
        <f t="shared" si="64"/>
        <v/>
      </c>
      <c r="O183" t="str">
        <f t="shared" si="65"/>
        <v>9999</v>
      </c>
      <c r="P183" t="str">
        <f t="shared" si="66"/>
        <v/>
      </c>
      <c r="Q183" t="str">
        <f t="shared" si="67"/>
        <v/>
      </c>
      <c r="R183" t="str">
        <f t="shared" si="68"/>
        <v>9999</v>
      </c>
      <c r="S183" t="str">
        <f t="shared" si="69"/>
        <v/>
      </c>
      <c r="T183" t="str">
        <f t="shared" si="70"/>
        <v/>
      </c>
      <c r="U183" t="str">
        <f t="shared" si="71"/>
        <v>9999</v>
      </c>
      <c r="V183" t="str">
        <f t="shared" si="72"/>
        <v>North Kesteven</v>
      </c>
      <c r="W183">
        <f t="shared" si="73"/>
        <v>0.42328042328042331</v>
      </c>
      <c r="X183">
        <f t="shared" si="74"/>
        <v>3</v>
      </c>
      <c r="Y183" t="str">
        <f t="shared" si="75"/>
        <v/>
      </c>
      <c r="Z183" t="str">
        <f t="shared" si="76"/>
        <v/>
      </c>
      <c r="AA183" t="str">
        <f t="shared" si="77"/>
        <v>9999</v>
      </c>
      <c r="AE183" t="s">
        <v>386</v>
      </c>
      <c r="AF183">
        <f t="shared" si="56"/>
        <v>113</v>
      </c>
      <c r="AG183" t="str">
        <f t="array" ref="AG183">INDEX($AF$1:$AF$326,MATCH(SMALL(COUNTIF($AF$1:$AF$326,"&lt;"&amp;$AF$1:$AF$326),ROW($AF183:$AG183)),COUNTIF($AF$1:$AF$326,"&lt;"&amp;$AF$1:$AF$326),0))</f>
        <v>9999</v>
      </c>
      <c r="AH183" t="str">
        <f t="array" ref="AH183">INDEX($AE$1:$AE$326,SMALL(IF($AF$1:$AF$326=$AG183,ROW($AF$1:$AF$326)),COUNTIF($AG$1:$AG183,$AG183)),1)</f>
        <v>Burnley</v>
      </c>
      <c r="AI183" t="str">
        <f t="shared" si="57"/>
        <v/>
      </c>
      <c r="AN183" t="e">
        <f t="shared" si="58"/>
        <v>#N/A</v>
      </c>
    </row>
    <row r="184" spans="1:40" x14ac:dyDescent="0.25">
      <c r="A184" t="s">
        <v>386</v>
      </c>
      <c r="B184" t="s">
        <v>387</v>
      </c>
      <c r="C184" t="s">
        <v>40</v>
      </c>
      <c r="D184" t="s">
        <v>28</v>
      </c>
      <c r="E184">
        <v>83426</v>
      </c>
      <c r="F184">
        <v>0.51706591465493201</v>
      </c>
      <c r="G184">
        <f>VLOOKUP($A184,'1213 rural'!$A$4:$C$329,2,FALSE)</f>
        <v>0.84680833904592923</v>
      </c>
      <c r="H184">
        <f>VLOOKUP($A184,'1213 rural'!$A$4:$C$329,3,FALSE)</f>
        <v>21</v>
      </c>
      <c r="I184">
        <f t="shared" si="59"/>
        <v>113</v>
      </c>
      <c r="J184" t="str">
        <f t="shared" si="60"/>
        <v/>
      </c>
      <c r="K184" t="str">
        <f t="shared" si="61"/>
        <v/>
      </c>
      <c r="L184" t="str">
        <f t="shared" si="62"/>
        <v>9999</v>
      </c>
      <c r="M184" t="str">
        <f t="shared" si="63"/>
        <v/>
      </c>
      <c r="N184" t="str">
        <f t="shared" si="64"/>
        <v/>
      </c>
      <c r="O184" t="str">
        <f t="shared" si="65"/>
        <v>9999</v>
      </c>
      <c r="P184" t="str">
        <f t="shared" si="66"/>
        <v/>
      </c>
      <c r="Q184" t="str">
        <f t="shared" si="67"/>
        <v/>
      </c>
      <c r="R184" t="str">
        <f t="shared" si="68"/>
        <v>9999</v>
      </c>
      <c r="S184" t="str">
        <f t="shared" si="69"/>
        <v>North Lincolnshire</v>
      </c>
      <c r="T184">
        <f t="shared" si="70"/>
        <v>0.84680833904592923</v>
      </c>
      <c r="U184">
        <f t="shared" si="71"/>
        <v>29</v>
      </c>
      <c r="V184" t="str">
        <f t="shared" si="72"/>
        <v/>
      </c>
      <c r="W184" t="str">
        <f t="shared" si="73"/>
        <v/>
      </c>
      <c r="X184" t="str">
        <f t="shared" si="74"/>
        <v>9999</v>
      </c>
      <c r="Y184" t="str">
        <f t="shared" si="75"/>
        <v/>
      </c>
      <c r="Z184" t="str">
        <f t="shared" si="76"/>
        <v/>
      </c>
      <c r="AA184" t="str">
        <f t="shared" si="77"/>
        <v>9999</v>
      </c>
      <c r="AE184" t="s">
        <v>388</v>
      </c>
      <c r="AF184">
        <f t="shared" si="56"/>
        <v>47</v>
      </c>
      <c r="AG184" t="str">
        <f t="array" ref="AG184">INDEX($AF$1:$AF$326,MATCH(SMALL(COUNTIF($AF$1:$AF$326,"&lt;"&amp;$AF$1:$AF$326),ROW($AF184:$AG184)),COUNTIF($AF$1:$AF$326,"&lt;"&amp;$AF$1:$AF$326),0))</f>
        <v>9999</v>
      </c>
      <c r="AH184" t="str">
        <f t="array" ref="AH184">INDEX($AE$1:$AE$326,SMALL(IF($AF$1:$AF$326=$AG184,ROW($AF$1:$AF$326)),COUNTIF($AG$1:$AG184,$AG184)),1)</f>
        <v>Bury</v>
      </c>
      <c r="AI184" t="str">
        <f t="shared" si="57"/>
        <v/>
      </c>
      <c r="AN184" t="e">
        <f t="shared" si="58"/>
        <v>#N/A</v>
      </c>
    </row>
    <row r="185" spans="1:40" x14ac:dyDescent="0.25">
      <c r="A185" t="s">
        <v>388</v>
      </c>
      <c r="B185" t="s">
        <v>389</v>
      </c>
      <c r="C185" t="s">
        <v>31</v>
      </c>
      <c r="D185" t="s">
        <v>14</v>
      </c>
      <c r="E185">
        <v>89068</v>
      </c>
      <c r="F185">
        <v>0.87607581614486507</v>
      </c>
      <c r="G185">
        <f>VLOOKUP($A185,'1213 rural'!$A$4:$C$329,2,FALSE)</f>
        <v>0.56746256929590988</v>
      </c>
      <c r="H185">
        <f>VLOOKUP($A185,'1213 rural'!$A$4:$C$329,3,FALSE)</f>
        <v>13</v>
      </c>
      <c r="I185">
        <f t="shared" si="59"/>
        <v>47</v>
      </c>
      <c r="J185" t="str">
        <f t="shared" si="60"/>
        <v/>
      </c>
      <c r="K185" t="str">
        <f t="shared" si="61"/>
        <v/>
      </c>
      <c r="L185" t="str">
        <f t="shared" si="62"/>
        <v>9999</v>
      </c>
      <c r="M185" t="str">
        <f t="shared" si="63"/>
        <v/>
      </c>
      <c r="N185" t="str">
        <f t="shared" si="64"/>
        <v/>
      </c>
      <c r="O185" t="str">
        <f t="shared" si="65"/>
        <v>9999</v>
      </c>
      <c r="P185" t="str">
        <f t="shared" si="66"/>
        <v/>
      </c>
      <c r="Q185" t="str">
        <f t="shared" si="67"/>
        <v/>
      </c>
      <c r="R185" t="str">
        <f t="shared" si="68"/>
        <v>9999</v>
      </c>
      <c r="S185" t="str">
        <f t="shared" si="69"/>
        <v/>
      </c>
      <c r="T185" t="str">
        <f t="shared" si="70"/>
        <v/>
      </c>
      <c r="U185" t="str">
        <f t="shared" si="71"/>
        <v>9999</v>
      </c>
      <c r="V185" t="str">
        <f t="shared" si="72"/>
        <v>North Norfolk</v>
      </c>
      <c r="W185">
        <f t="shared" si="73"/>
        <v>0.56746256929590988</v>
      </c>
      <c r="X185">
        <f t="shared" si="74"/>
        <v>20</v>
      </c>
      <c r="Y185" t="str">
        <f t="shared" si="75"/>
        <v/>
      </c>
      <c r="Z185" t="str">
        <f t="shared" si="76"/>
        <v/>
      </c>
      <c r="AA185" t="str">
        <f t="shared" si="77"/>
        <v>9999</v>
      </c>
      <c r="AE185" t="s">
        <v>390</v>
      </c>
      <c r="AF185">
        <f t="shared" si="56"/>
        <v>1</v>
      </c>
      <c r="AG185" t="str">
        <f t="array" ref="AG185">INDEX($AF$1:$AF$326,MATCH(SMALL(COUNTIF($AF$1:$AF$326,"&lt;"&amp;$AF$1:$AF$326),ROW($AF185:$AG185)),COUNTIF($AF$1:$AF$326,"&lt;"&amp;$AF$1:$AF$326),0))</f>
        <v>9999</v>
      </c>
      <c r="AH185" t="str">
        <f t="array" ref="AH185">INDEX($AE$1:$AE$326,SMALL(IF($AF$1:$AF$326=$AG185,ROW($AF$1:$AF$326)),COUNTIF($AG$1:$AG185,$AG185)),1)</f>
        <v>Cambridge</v>
      </c>
      <c r="AI185" t="str">
        <f t="shared" si="57"/>
        <v/>
      </c>
      <c r="AN185" t="e">
        <f t="shared" si="58"/>
        <v>#N/A</v>
      </c>
    </row>
    <row r="186" spans="1:40" x14ac:dyDescent="0.25">
      <c r="A186" t="s">
        <v>390</v>
      </c>
      <c r="B186" t="s">
        <v>391</v>
      </c>
      <c r="C186" t="s">
        <v>51</v>
      </c>
      <c r="D186" t="s">
        <v>28</v>
      </c>
      <c r="E186">
        <v>45901</v>
      </c>
      <c r="F186">
        <v>0.21631620121209835</v>
      </c>
      <c r="G186">
        <f>VLOOKUP($A186,'1213 rural'!$A$4:$C$329,2,FALSE)</f>
        <v>0.34248041440130139</v>
      </c>
      <c r="H186">
        <f>VLOOKUP($A186,'1213 rural'!$A$4:$C$329,3,FALSE)</f>
        <v>8</v>
      </c>
      <c r="I186">
        <f t="shared" si="59"/>
        <v>1</v>
      </c>
      <c r="J186" t="str">
        <f t="shared" si="60"/>
        <v/>
      </c>
      <c r="K186" t="str">
        <f t="shared" si="61"/>
        <v/>
      </c>
      <c r="L186" t="str">
        <f t="shared" si="62"/>
        <v>9999</v>
      </c>
      <c r="M186" t="str">
        <f t="shared" si="63"/>
        <v/>
      </c>
      <c r="N186" t="str">
        <f t="shared" si="64"/>
        <v/>
      </c>
      <c r="O186" t="str">
        <f t="shared" si="65"/>
        <v>9999</v>
      </c>
      <c r="P186" t="str">
        <f t="shared" si="66"/>
        <v/>
      </c>
      <c r="Q186" t="str">
        <f t="shared" si="67"/>
        <v/>
      </c>
      <c r="R186" t="str">
        <f t="shared" si="68"/>
        <v>9999</v>
      </c>
      <c r="S186" t="str">
        <f t="shared" si="69"/>
        <v>North Somerset</v>
      </c>
      <c r="T186">
        <f t="shared" si="70"/>
        <v>0.34248041440130139</v>
      </c>
      <c r="U186">
        <f t="shared" si="71"/>
        <v>1</v>
      </c>
      <c r="V186" t="str">
        <f t="shared" si="72"/>
        <v/>
      </c>
      <c r="W186" t="str">
        <f t="shared" si="73"/>
        <v/>
      </c>
      <c r="X186" t="str">
        <f t="shared" si="74"/>
        <v>9999</v>
      </c>
      <c r="Y186" t="str">
        <f t="shared" si="75"/>
        <v/>
      </c>
      <c r="Z186" t="str">
        <f t="shared" si="76"/>
        <v/>
      </c>
      <c r="AA186" t="str">
        <f t="shared" si="77"/>
        <v>9999</v>
      </c>
      <c r="AE186" t="s">
        <v>392</v>
      </c>
      <c r="AF186" t="str">
        <f t="shared" si="56"/>
        <v>9999</v>
      </c>
      <c r="AG186" t="str">
        <f t="array" ref="AG186">INDEX($AF$1:$AF$326,MATCH(SMALL(COUNTIF($AF$1:$AF$326,"&lt;"&amp;$AF$1:$AF$326),ROW($AF186:$AG186)),COUNTIF($AF$1:$AF$326,"&lt;"&amp;$AF$1:$AF$326),0))</f>
        <v>9999</v>
      </c>
      <c r="AH186" t="str">
        <f t="array" ref="AH186">INDEX($AE$1:$AE$326,SMALL(IF($AF$1:$AF$326=$AG186,ROW($AF$1:$AF$326)),COUNTIF($AG$1:$AG186,$AG186)),1)</f>
        <v>Camden</v>
      </c>
      <c r="AI186" t="str">
        <f t="shared" si="57"/>
        <v/>
      </c>
      <c r="AN186" t="e">
        <f t="shared" si="58"/>
        <v>#N/A</v>
      </c>
    </row>
    <row r="187" spans="1:40" x14ac:dyDescent="0.25">
      <c r="A187" t="s">
        <v>392</v>
      </c>
      <c r="B187" t="s">
        <v>393</v>
      </c>
      <c r="C187" t="s">
        <v>165</v>
      </c>
      <c r="D187" t="s">
        <v>35</v>
      </c>
      <c r="E187">
        <v>19399</v>
      </c>
      <c r="F187">
        <v>9.7738792208708264E-2</v>
      </c>
      <c r="G187" t="str">
        <f>VLOOKUP($A187,'1213 rural'!$A$4:$C$329,2,FALSE)</f>
        <v/>
      </c>
      <c r="H187" t="str">
        <f>VLOOKUP($A187,'1213 rural'!$A$4:$C$329,3,FALSE)</f>
        <v/>
      </c>
      <c r="I187" t="str">
        <f t="shared" si="59"/>
        <v>9999</v>
      </c>
      <c r="J187" t="str">
        <f t="shared" si="60"/>
        <v>North Tyneside</v>
      </c>
      <c r="K187" t="str">
        <f t="shared" si="61"/>
        <v/>
      </c>
      <c r="L187" t="str">
        <f t="shared" si="62"/>
        <v>9999</v>
      </c>
      <c r="M187" t="str">
        <f t="shared" si="63"/>
        <v/>
      </c>
      <c r="N187" t="str">
        <f t="shared" si="64"/>
        <v/>
      </c>
      <c r="O187" t="str">
        <f t="shared" si="65"/>
        <v>9999</v>
      </c>
      <c r="P187" t="str">
        <f t="shared" si="66"/>
        <v/>
      </c>
      <c r="Q187" t="str">
        <f t="shared" si="67"/>
        <v/>
      </c>
      <c r="R187" t="str">
        <f t="shared" si="68"/>
        <v>9999</v>
      </c>
      <c r="S187" t="str">
        <f t="shared" si="69"/>
        <v/>
      </c>
      <c r="T187" t="str">
        <f t="shared" si="70"/>
        <v/>
      </c>
      <c r="U187" t="str">
        <f t="shared" si="71"/>
        <v>9999</v>
      </c>
      <c r="V187" t="str">
        <f t="shared" si="72"/>
        <v/>
      </c>
      <c r="W187" t="str">
        <f t="shared" si="73"/>
        <v/>
      </c>
      <c r="X187" t="str">
        <f t="shared" si="74"/>
        <v>9999</v>
      </c>
      <c r="Y187" t="str">
        <f t="shared" si="75"/>
        <v/>
      </c>
      <c r="Z187" t="str">
        <f t="shared" si="76"/>
        <v/>
      </c>
      <c r="AA187" t="str">
        <f t="shared" si="77"/>
        <v>9999</v>
      </c>
      <c r="AE187" t="s">
        <v>394</v>
      </c>
      <c r="AF187">
        <f t="shared" si="56"/>
        <v>155</v>
      </c>
      <c r="AG187" t="str">
        <f t="array" ref="AG187">INDEX($AF$1:$AF$326,MATCH(SMALL(COUNTIF($AF$1:$AF$326,"&lt;"&amp;$AF$1:$AF$326),ROW($AF187:$AG187)),COUNTIF($AF$1:$AF$326,"&lt;"&amp;$AF$1:$AF$326),0))</f>
        <v>9999</v>
      </c>
      <c r="AH187" t="str">
        <f t="array" ref="AH187">INDEX($AE$1:$AE$326,SMALL(IF($AF$1:$AF$326=$AG187,ROW($AF$1:$AF$326)),COUNTIF($AG$1:$AG187,$AG187)),1)</f>
        <v>Cannock Chase</v>
      </c>
      <c r="AI187" t="str">
        <f t="shared" si="57"/>
        <v/>
      </c>
      <c r="AN187" t="e">
        <f t="shared" si="58"/>
        <v>#N/A</v>
      </c>
    </row>
    <row r="188" spans="1:40" x14ac:dyDescent="0.25">
      <c r="A188" t="s">
        <v>394</v>
      </c>
      <c r="B188" t="s">
        <v>395</v>
      </c>
      <c r="C188" t="s">
        <v>58</v>
      </c>
      <c r="D188" t="s">
        <v>28</v>
      </c>
      <c r="E188">
        <v>35718</v>
      </c>
      <c r="F188">
        <v>0.57728859581070602</v>
      </c>
      <c r="G188">
        <f>VLOOKUP($A188,'1213 rural'!$A$4:$C$329,2,FALSE)</f>
        <v>1.545197012619109</v>
      </c>
      <c r="H188">
        <f>VLOOKUP($A188,'1213 rural'!$A$4:$C$329,3,FALSE)</f>
        <v>18</v>
      </c>
      <c r="I188">
        <f t="shared" si="59"/>
        <v>155</v>
      </c>
      <c r="J188" t="str">
        <f t="shared" si="60"/>
        <v/>
      </c>
      <c r="K188" t="str">
        <f t="shared" si="61"/>
        <v/>
      </c>
      <c r="L188" t="str">
        <f t="shared" si="62"/>
        <v>9999</v>
      </c>
      <c r="M188" t="str">
        <f t="shared" si="63"/>
        <v/>
      </c>
      <c r="N188" t="str">
        <f t="shared" si="64"/>
        <v/>
      </c>
      <c r="O188" t="str">
        <f t="shared" si="65"/>
        <v>9999</v>
      </c>
      <c r="P188" t="str">
        <f t="shared" si="66"/>
        <v/>
      </c>
      <c r="Q188" t="str">
        <f t="shared" si="67"/>
        <v/>
      </c>
      <c r="R188" t="str">
        <f t="shared" si="68"/>
        <v>9999</v>
      </c>
      <c r="S188" t="str">
        <f t="shared" si="69"/>
        <v>North Warwickshire</v>
      </c>
      <c r="T188">
        <f t="shared" si="70"/>
        <v>1.545197012619109</v>
      </c>
      <c r="U188">
        <f t="shared" si="71"/>
        <v>43</v>
      </c>
      <c r="V188" t="str">
        <f t="shared" si="72"/>
        <v/>
      </c>
      <c r="W188" t="str">
        <f t="shared" si="73"/>
        <v/>
      </c>
      <c r="X188" t="str">
        <f t="shared" si="74"/>
        <v>9999</v>
      </c>
      <c r="Y188" t="str">
        <f t="shared" si="75"/>
        <v/>
      </c>
      <c r="Z188" t="str">
        <f t="shared" si="76"/>
        <v/>
      </c>
      <c r="AA188" t="str">
        <f t="shared" si="77"/>
        <v>9999</v>
      </c>
      <c r="AE188" t="s">
        <v>396</v>
      </c>
      <c r="AF188">
        <f t="shared" si="56"/>
        <v>123</v>
      </c>
      <c r="AG188" t="str">
        <f t="array" ref="AG188">INDEX($AF$1:$AF$326,MATCH(SMALL(COUNTIF($AF$1:$AF$326,"&lt;"&amp;$AF$1:$AF$326),ROW($AF188:$AG188)),COUNTIF($AF$1:$AF$326,"&lt;"&amp;$AF$1:$AF$326),0))</f>
        <v>9999</v>
      </c>
      <c r="AH188" t="str">
        <f t="array" ref="AH188">INDEX($AE$1:$AE$326,SMALL(IF($AF$1:$AF$326=$AG188,ROW($AF$1:$AF$326)),COUNTIF($AG$1:$AG188,$AG188)),1)</f>
        <v>Castle Point</v>
      </c>
      <c r="AI188" t="str">
        <f t="shared" si="57"/>
        <v/>
      </c>
      <c r="AN188" t="e">
        <f t="shared" si="58"/>
        <v>#N/A</v>
      </c>
    </row>
    <row r="189" spans="1:40" x14ac:dyDescent="0.25">
      <c r="A189" t="s">
        <v>396</v>
      </c>
      <c r="B189" t="s">
        <v>397</v>
      </c>
      <c r="C189" t="s">
        <v>17</v>
      </c>
      <c r="D189" t="s">
        <v>28</v>
      </c>
      <c r="E189">
        <v>37053</v>
      </c>
      <c r="F189">
        <v>0.40814910280559136</v>
      </c>
      <c r="G189">
        <f>VLOOKUP($A189,'1213 rural'!$A$4:$C$329,2,FALSE)</f>
        <v>0.9265157218136546</v>
      </c>
      <c r="H189">
        <f>VLOOKUP($A189,'1213 rural'!$A$4:$C$329,3,FALSE)</f>
        <v>16</v>
      </c>
      <c r="I189">
        <f t="shared" si="59"/>
        <v>123</v>
      </c>
      <c r="J189" t="str">
        <f t="shared" si="60"/>
        <v/>
      </c>
      <c r="K189" t="str">
        <f t="shared" si="61"/>
        <v/>
      </c>
      <c r="L189" t="str">
        <f t="shared" si="62"/>
        <v>9999</v>
      </c>
      <c r="M189" t="str">
        <f t="shared" si="63"/>
        <v/>
      </c>
      <c r="N189" t="str">
        <f t="shared" si="64"/>
        <v/>
      </c>
      <c r="O189" t="str">
        <f t="shared" si="65"/>
        <v>9999</v>
      </c>
      <c r="P189" t="str">
        <f t="shared" si="66"/>
        <v/>
      </c>
      <c r="Q189" t="str">
        <f t="shared" si="67"/>
        <v/>
      </c>
      <c r="R189" t="str">
        <f t="shared" si="68"/>
        <v>9999</v>
      </c>
      <c r="S189" t="str">
        <f t="shared" si="69"/>
        <v>North West Leicestershire</v>
      </c>
      <c r="T189">
        <f t="shared" si="70"/>
        <v>0.9265157218136546</v>
      </c>
      <c r="U189">
        <f t="shared" si="71"/>
        <v>33</v>
      </c>
      <c r="V189" t="str">
        <f t="shared" si="72"/>
        <v/>
      </c>
      <c r="W189" t="str">
        <f t="shared" si="73"/>
        <v/>
      </c>
      <c r="X189" t="str">
        <f t="shared" si="74"/>
        <v>9999</v>
      </c>
      <c r="Y189" t="str">
        <f t="shared" si="75"/>
        <v/>
      </c>
      <c r="Z189" t="str">
        <f t="shared" si="76"/>
        <v/>
      </c>
      <c r="AA189" t="str">
        <f t="shared" si="77"/>
        <v>9999</v>
      </c>
      <c r="AE189" t="s">
        <v>398</v>
      </c>
      <c r="AF189" t="str">
        <f t="shared" si="56"/>
        <v>9999</v>
      </c>
      <c r="AG189" t="str">
        <f t="array" ref="AG189">INDEX($AF$1:$AF$326,MATCH(SMALL(COUNTIF($AF$1:$AF$326,"&lt;"&amp;$AF$1:$AF$326),ROW($AF189:$AG189)),COUNTIF($AF$1:$AF$326,"&lt;"&amp;$AF$1:$AF$326),0))</f>
        <v>9999</v>
      </c>
      <c r="AH189" t="str">
        <f t="array" ref="AH189">INDEX($AE$1:$AE$326,SMALL(IF($AF$1:$AF$326=$AG189,ROW($AF$1:$AF$326)),COUNTIF($AG$1:$AG189,$AG189)),1)</f>
        <v>Cheltenham</v>
      </c>
      <c r="AI189" t="str">
        <f t="shared" si="57"/>
        <v/>
      </c>
      <c r="AN189" t="e">
        <f t="shared" si="58"/>
        <v>#N/A</v>
      </c>
    </row>
    <row r="190" spans="1:40" x14ac:dyDescent="0.25">
      <c r="A190" t="s">
        <v>398</v>
      </c>
      <c r="B190" t="s">
        <v>399</v>
      </c>
      <c r="C190" t="s">
        <v>17</v>
      </c>
      <c r="D190" t="s">
        <v>23</v>
      </c>
      <c r="E190">
        <v>3065</v>
      </c>
      <c r="F190">
        <v>1.4448687125819074E-2</v>
      </c>
      <c r="G190" t="str">
        <f>VLOOKUP($A190,'1213 rural'!$A$4:$C$329,2,FALSE)</f>
        <v/>
      </c>
      <c r="H190" t="str">
        <f>VLOOKUP($A190,'1213 rural'!$A$4:$C$329,3,FALSE)</f>
        <v/>
      </c>
      <c r="I190" t="str">
        <f t="shared" si="59"/>
        <v>9999</v>
      </c>
      <c r="J190" t="str">
        <f t="shared" si="60"/>
        <v/>
      </c>
      <c r="K190" t="str">
        <f t="shared" si="61"/>
        <v/>
      </c>
      <c r="L190" t="str">
        <f t="shared" si="62"/>
        <v>9999</v>
      </c>
      <c r="M190" t="str">
        <f t="shared" si="63"/>
        <v/>
      </c>
      <c r="N190" t="str">
        <f t="shared" si="64"/>
        <v/>
      </c>
      <c r="O190" t="str">
        <f t="shared" si="65"/>
        <v>9999</v>
      </c>
      <c r="P190" t="str">
        <f t="shared" si="66"/>
        <v>Northampton</v>
      </c>
      <c r="Q190" t="str">
        <f t="shared" si="67"/>
        <v/>
      </c>
      <c r="R190" t="str">
        <f t="shared" si="68"/>
        <v>9999</v>
      </c>
      <c r="S190" t="str">
        <f t="shared" si="69"/>
        <v/>
      </c>
      <c r="T190" t="str">
        <f t="shared" si="70"/>
        <v/>
      </c>
      <c r="U190" t="str">
        <f t="shared" si="71"/>
        <v>9999</v>
      </c>
      <c r="V190" t="str">
        <f t="shared" si="72"/>
        <v/>
      </c>
      <c r="W190" t="str">
        <f t="shared" si="73"/>
        <v/>
      </c>
      <c r="X190" t="str">
        <f t="shared" si="74"/>
        <v>9999</v>
      </c>
      <c r="Y190" t="str">
        <f t="shared" si="75"/>
        <v/>
      </c>
      <c r="Z190" t="str">
        <f t="shared" si="76"/>
        <v/>
      </c>
      <c r="AA190" t="str">
        <f t="shared" si="77"/>
        <v>9999</v>
      </c>
      <c r="AE190" t="s">
        <v>400</v>
      </c>
      <c r="AF190">
        <f t="shared" si="56"/>
        <v>70</v>
      </c>
      <c r="AG190" t="str">
        <f t="array" ref="AG190">INDEX($AF$1:$AF$326,MATCH(SMALL(COUNTIF($AF$1:$AF$326,"&lt;"&amp;$AF$1:$AF$326),ROW($AF190:$AG190)),COUNTIF($AF$1:$AF$326,"&lt;"&amp;$AF$1:$AF$326),0))</f>
        <v>9999</v>
      </c>
      <c r="AH190" t="str">
        <f t="array" ref="AH190">INDEX($AE$1:$AE$326,SMALL(IF($AF$1:$AF$326=$AG190,ROW($AF$1:$AF$326)),COUNTIF($AG$1:$AG190,$AG190)),1)</f>
        <v>Chesterfield</v>
      </c>
      <c r="AI190" t="str">
        <f t="shared" si="57"/>
        <v/>
      </c>
      <c r="AN190" t="e">
        <f t="shared" si="58"/>
        <v>#N/A</v>
      </c>
    </row>
    <row r="191" spans="1:40" x14ac:dyDescent="0.25">
      <c r="A191" t="s">
        <v>400</v>
      </c>
      <c r="B191" t="s">
        <v>401</v>
      </c>
      <c r="C191" t="s">
        <v>165</v>
      </c>
      <c r="D191" t="s">
        <v>28</v>
      </c>
      <c r="E191">
        <v>152857</v>
      </c>
      <c r="F191">
        <v>0.51600000000000001</v>
      </c>
      <c r="G191">
        <f>VLOOKUP($A191,'1213 rural'!$A$4:$C$329,2,FALSE)</f>
        <v>0.67347323617359445</v>
      </c>
      <c r="H191">
        <f>VLOOKUP($A191,'1213 rural'!$A$4:$C$329,3,FALSE)</f>
        <v>25</v>
      </c>
      <c r="I191">
        <f t="shared" si="59"/>
        <v>70</v>
      </c>
      <c r="J191" t="str">
        <f t="shared" si="60"/>
        <v/>
      </c>
      <c r="K191" t="str">
        <f t="shared" si="61"/>
        <v/>
      </c>
      <c r="L191" t="str">
        <f t="shared" si="62"/>
        <v>9999</v>
      </c>
      <c r="M191" t="str">
        <f t="shared" si="63"/>
        <v/>
      </c>
      <c r="N191" t="str">
        <f t="shared" si="64"/>
        <v/>
      </c>
      <c r="O191" t="str">
        <f t="shared" si="65"/>
        <v>9999</v>
      </c>
      <c r="P191" t="str">
        <f t="shared" si="66"/>
        <v/>
      </c>
      <c r="Q191" t="str">
        <f t="shared" si="67"/>
        <v/>
      </c>
      <c r="R191" t="str">
        <f t="shared" si="68"/>
        <v>9999</v>
      </c>
      <c r="S191" t="str">
        <f t="shared" si="69"/>
        <v>Northumberland</v>
      </c>
      <c r="T191">
        <f t="shared" si="70"/>
        <v>0.67347323617359445</v>
      </c>
      <c r="U191">
        <f t="shared" si="71"/>
        <v>16</v>
      </c>
      <c r="V191" t="str">
        <f t="shared" si="72"/>
        <v/>
      </c>
      <c r="W191" t="str">
        <f t="shared" si="73"/>
        <v/>
      </c>
      <c r="X191" t="str">
        <f t="shared" si="74"/>
        <v>9999</v>
      </c>
      <c r="Y191" t="str">
        <f t="shared" si="75"/>
        <v/>
      </c>
      <c r="Z191" t="str">
        <f t="shared" si="76"/>
        <v/>
      </c>
      <c r="AA191" t="str">
        <f t="shared" si="77"/>
        <v>9999</v>
      </c>
      <c r="AE191" t="s">
        <v>402</v>
      </c>
      <c r="AF191" t="str">
        <f t="shared" si="56"/>
        <v>9999</v>
      </c>
      <c r="AG191" t="str">
        <f t="array" ref="AG191">INDEX($AF$1:$AF$326,MATCH(SMALL(COUNTIF($AF$1:$AF$326,"&lt;"&amp;$AF$1:$AF$326),ROW($AF191:$AG191)),COUNTIF($AF$1:$AF$326,"&lt;"&amp;$AF$1:$AF$326),0))</f>
        <v>9999</v>
      </c>
      <c r="AH191" t="str">
        <f t="array" ref="AH191">INDEX($AE$1:$AE$326,SMALL(IF($AF$1:$AF$326=$AG191,ROW($AF$1:$AF$326)),COUNTIF($AG$1:$AG191,$AG191)),1)</f>
        <v>Christchurch</v>
      </c>
      <c r="AI191" t="str">
        <f t="shared" si="57"/>
        <v/>
      </c>
      <c r="AN191" t="e">
        <f t="shared" si="58"/>
        <v>#N/A</v>
      </c>
    </row>
    <row r="192" spans="1:40" x14ac:dyDescent="0.25">
      <c r="A192" t="s">
        <v>402</v>
      </c>
      <c r="B192" t="s">
        <v>403</v>
      </c>
      <c r="C192" t="s">
        <v>31</v>
      </c>
      <c r="D192" t="s">
        <v>23</v>
      </c>
      <c r="E192">
        <v>0</v>
      </c>
      <c r="F192">
        <v>0</v>
      </c>
      <c r="G192" t="str">
        <f>VLOOKUP($A192,'1213 rural'!$A$4:$C$329,2,FALSE)</f>
        <v/>
      </c>
      <c r="H192" t="str">
        <f>VLOOKUP($A192,'1213 rural'!$A$4:$C$329,3,FALSE)</f>
        <v/>
      </c>
      <c r="I192" t="str">
        <f t="shared" si="59"/>
        <v>9999</v>
      </c>
      <c r="J192" t="str">
        <f t="shared" si="60"/>
        <v/>
      </c>
      <c r="K192" t="str">
        <f t="shared" si="61"/>
        <v/>
      </c>
      <c r="L192" t="str">
        <f t="shared" si="62"/>
        <v>9999</v>
      </c>
      <c r="M192" t="str">
        <f t="shared" si="63"/>
        <v/>
      </c>
      <c r="N192" t="str">
        <f t="shared" si="64"/>
        <v/>
      </c>
      <c r="O192" t="str">
        <f t="shared" si="65"/>
        <v>9999</v>
      </c>
      <c r="P192" t="str">
        <f t="shared" si="66"/>
        <v>Norwich</v>
      </c>
      <c r="Q192" t="str">
        <f t="shared" si="67"/>
        <v/>
      </c>
      <c r="R192" t="str">
        <f t="shared" si="68"/>
        <v>9999</v>
      </c>
      <c r="S192" t="str">
        <f t="shared" si="69"/>
        <v/>
      </c>
      <c r="T192" t="str">
        <f t="shared" si="70"/>
        <v/>
      </c>
      <c r="U192" t="str">
        <f t="shared" si="71"/>
        <v>9999</v>
      </c>
      <c r="V192" t="str">
        <f t="shared" si="72"/>
        <v/>
      </c>
      <c r="W192" t="str">
        <f t="shared" si="73"/>
        <v/>
      </c>
      <c r="X192" t="str">
        <f t="shared" si="74"/>
        <v>9999</v>
      </c>
      <c r="Y192" t="str">
        <f t="shared" si="75"/>
        <v/>
      </c>
      <c r="Z192" t="str">
        <f t="shared" si="76"/>
        <v/>
      </c>
      <c r="AA192" t="str">
        <f t="shared" si="77"/>
        <v>9999</v>
      </c>
      <c r="AE192" t="s">
        <v>404</v>
      </c>
      <c r="AF192" t="str">
        <f t="shared" si="56"/>
        <v>9999</v>
      </c>
      <c r="AG192" t="str">
        <f t="array" ref="AG192">INDEX($AF$1:$AF$326,MATCH(SMALL(COUNTIF($AF$1:$AF$326,"&lt;"&amp;$AF$1:$AF$326),ROW($AF192:$AG192)),COUNTIF($AF$1:$AF$326,"&lt;"&amp;$AF$1:$AF$326),0))</f>
        <v>9999</v>
      </c>
      <c r="AH192" t="str">
        <f t="array" ref="AH192">INDEX($AE$1:$AE$326,SMALL(IF($AF$1:$AF$326=$AG192,ROW($AF$1:$AF$326)),COUNTIF($AG$1:$AG192,$AG192)),1)</f>
        <v>City of London</v>
      </c>
      <c r="AI192" t="str">
        <f t="shared" si="57"/>
        <v/>
      </c>
      <c r="AN192" t="e">
        <f t="shared" si="58"/>
        <v>#N/A</v>
      </c>
    </row>
    <row r="193" spans="1:40" x14ac:dyDescent="0.25">
      <c r="A193" t="s">
        <v>404</v>
      </c>
      <c r="B193" t="s">
        <v>405</v>
      </c>
      <c r="C193" t="s">
        <v>17</v>
      </c>
      <c r="D193" t="s">
        <v>10</v>
      </c>
      <c r="E193">
        <v>0</v>
      </c>
      <c r="F193">
        <v>0</v>
      </c>
      <c r="G193" t="str">
        <f>VLOOKUP($A193,'1213 rural'!$A$4:$C$329,2,FALSE)</f>
        <v/>
      </c>
      <c r="H193" t="str">
        <f>VLOOKUP($A193,'1213 rural'!$A$4:$C$329,3,FALSE)</f>
        <v/>
      </c>
      <c r="I193" t="str">
        <f t="shared" si="59"/>
        <v>9999</v>
      </c>
      <c r="J193" t="str">
        <f t="shared" si="60"/>
        <v/>
      </c>
      <c r="K193" t="str">
        <f t="shared" si="61"/>
        <v/>
      </c>
      <c r="L193" t="str">
        <f t="shared" si="62"/>
        <v>9999</v>
      </c>
      <c r="M193" t="str">
        <f t="shared" si="63"/>
        <v>Nottingham</v>
      </c>
      <c r="N193" t="str">
        <f t="shared" si="64"/>
        <v/>
      </c>
      <c r="O193" t="str">
        <f t="shared" si="65"/>
        <v>9999</v>
      </c>
      <c r="P193" t="str">
        <f t="shared" si="66"/>
        <v/>
      </c>
      <c r="Q193" t="str">
        <f t="shared" si="67"/>
        <v/>
      </c>
      <c r="R193" t="str">
        <f t="shared" si="68"/>
        <v>9999</v>
      </c>
      <c r="S193" t="str">
        <f t="shared" si="69"/>
        <v/>
      </c>
      <c r="T193" t="str">
        <f t="shared" si="70"/>
        <v/>
      </c>
      <c r="U193" t="str">
        <f t="shared" si="71"/>
        <v>9999</v>
      </c>
      <c r="V193" t="str">
        <f t="shared" si="72"/>
        <v/>
      </c>
      <c r="W193" t="str">
        <f t="shared" si="73"/>
        <v/>
      </c>
      <c r="X193" t="str">
        <f t="shared" si="74"/>
        <v>9999</v>
      </c>
      <c r="Y193" t="str">
        <f t="shared" si="75"/>
        <v/>
      </c>
      <c r="Z193" t="str">
        <f t="shared" si="76"/>
        <v/>
      </c>
      <c r="AA193" t="str">
        <f t="shared" si="77"/>
        <v>9999</v>
      </c>
      <c r="AE193" t="s">
        <v>406</v>
      </c>
      <c r="AF193" t="str">
        <f t="shared" si="56"/>
        <v>9999</v>
      </c>
      <c r="AG193" t="str">
        <f t="array" ref="AG193">INDEX($AF$1:$AF$326,MATCH(SMALL(COUNTIF($AF$1:$AF$326,"&lt;"&amp;$AF$1:$AF$326),ROW($AF193:$AG193)),COUNTIF($AF$1:$AF$326,"&lt;"&amp;$AF$1:$AF$326),0))</f>
        <v>9999</v>
      </c>
      <c r="AH193" t="str">
        <f t="array" ref="AH193">INDEX($AE$1:$AE$326,SMALL(IF($AF$1:$AF$326=$AG193,ROW($AF$1:$AF$326)),COUNTIF($AG$1:$AG193,$AG193)),1)</f>
        <v>Copeland</v>
      </c>
      <c r="AI193" t="str">
        <f t="shared" si="57"/>
        <v/>
      </c>
      <c r="AN193" t="e">
        <f t="shared" si="58"/>
        <v>#N/A</v>
      </c>
    </row>
    <row r="194" spans="1:40" x14ac:dyDescent="0.25">
      <c r="A194" t="s">
        <v>406</v>
      </c>
      <c r="B194" t="s">
        <v>407</v>
      </c>
      <c r="C194" t="s">
        <v>58</v>
      </c>
      <c r="D194" t="s">
        <v>23</v>
      </c>
      <c r="E194">
        <v>1344</v>
      </c>
      <c r="F194">
        <v>1.1000073661207553E-2</v>
      </c>
      <c r="G194" t="str">
        <f>VLOOKUP($A194,'1213 rural'!$A$4:$C$329,2,FALSE)</f>
        <v/>
      </c>
      <c r="H194" t="str">
        <f>VLOOKUP($A194,'1213 rural'!$A$4:$C$329,3,FALSE)</f>
        <v/>
      </c>
      <c r="I194" t="str">
        <f t="shared" si="59"/>
        <v>9999</v>
      </c>
      <c r="J194" t="str">
        <f t="shared" si="60"/>
        <v/>
      </c>
      <c r="K194" t="str">
        <f t="shared" si="61"/>
        <v/>
      </c>
      <c r="L194" t="str">
        <f t="shared" si="62"/>
        <v>9999</v>
      </c>
      <c r="M194" t="str">
        <f t="shared" si="63"/>
        <v/>
      </c>
      <c r="N194" t="str">
        <f t="shared" si="64"/>
        <v/>
      </c>
      <c r="O194" t="str">
        <f t="shared" si="65"/>
        <v>9999</v>
      </c>
      <c r="P194" t="str">
        <f t="shared" si="66"/>
        <v>Nuneaton and Bedworth</v>
      </c>
      <c r="Q194" t="str">
        <f t="shared" si="67"/>
        <v/>
      </c>
      <c r="R194" t="str">
        <f t="shared" si="68"/>
        <v>9999</v>
      </c>
      <c r="S194" t="str">
        <f t="shared" si="69"/>
        <v/>
      </c>
      <c r="T194" t="str">
        <f t="shared" si="70"/>
        <v/>
      </c>
      <c r="U194" t="str">
        <f t="shared" si="71"/>
        <v>9999</v>
      </c>
      <c r="V194" t="str">
        <f t="shared" si="72"/>
        <v/>
      </c>
      <c r="W194" t="str">
        <f t="shared" si="73"/>
        <v/>
      </c>
      <c r="X194" t="str">
        <f t="shared" si="74"/>
        <v>9999</v>
      </c>
      <c r="Y194" t="str">
        <f t="shared" si="75"/>
        <v/>
      </c>
      <c r="Z194" t="str">
        <f t="shared" si="76"/>
        <v/>
      </c>
      <c r="AA194" t="str">
        <f t="shared" si="77"/>
        <v>9999</v>
      </c>
      <c r="AE194" t="s">
        <v>408</v>
      </c>
      <c r="AF194" t="str">
        <f t="shared" ref="AF194:AF257" si="78">LOOKUP(AE194,$A$2:$A$327,I$2:I$327)</f>
        <v>9999</v>
      </c>
      <c r="AG194" t="str">
        <f t="array" ref="AG194">INDEX($AF$1:$AF$326,MATCH(SMALL(COUNTIF($AF$1:$AF$326,"&lt;"&amp;$AF$1:$AF$326),ROW($AF194:$AG194)),COUNTIF($AF$1:$AF$326,"&lt;"&amp;$AF$1:$AF$326),0))</f>
        <v>9999</v>
      </c>
      <c r="AH194" t="str">
        <f t="array" ref="AH194">INDEX($AE$1:$AE$326,SMALL(IF($AF$1:$AF$326=$AG194,ROW($AF$1:$AF$326)),COUNTIF($AG$1:$AG194,$AG194)),1)</f>
        <v>Corby</v>
      </c>
      <c r="AI194" t="str">
        <f t="shared" ref="AI194:AI257" si="79">LOOKUP(AH194,$A$2:$A$327,$G$2:$G$327)</f>
        <v/>
      </c>
      <c r="AN194" t="e">
        <f t="shared" ref="AN194:AN257" si="80">LOOKUP(AM194,$A$2:$A$327,L$2:L$327)</f>
        <v>#N/A</v>
      </c>
    </row>
    <row r="195" spans="1:40" x14ac:dyDescent="0.25">
      <c r="A195" t="s">
        <v>408</v>
      </c>
      <c r="B195" t="s">
        <v>409</v>
      </c>
      <c r="C195" t="s">
        <v>17</v>
      </c>
      <c r="D195" t="s">
        <v>10</v>
      </c>
      <c r="E195">
        <v>0</v>
      </c>
      <c r="F195">
        <v>0</v>
      </c>
      <c r="G195" t="str">
        <f>VLOOKUP($A195,'1213 rural'!$A$4:$C$329,2,FALSE)</f>
        <v/>
      </c>
      <c r="H195" t="str">
        <f>VLOOKUP($A195,'1213 rural'!$A$4:$C$329,3,FALSE)</f>
        <v/>
      </c>
      <c r="I195" t="str">
        <f t="shared" ref="I195:I258" si="81">IF(G195="","9999",RANK(G195,G$2:G$327,1))</f>
        <v>9999</v>
      </c>
      <c r="J195" t="str">
        <f t="shared" ref="J195:J258" si="82">IF($D195=$C$330,$A195,"")</f>
        <v/>
      </c>
      <c r="K195" t="str">
        <f t="shared" ref="K195:K258" si="83">IF($D195=$C$330,$G195,"")</f>
        <v/>
      </c>
      <c r="L195" t="str">
        <f t="shared" ref="L195:L258" si="84">IF(K195="","9999",IF($D195=$C$330,RANK(K195,K$2:K$327,1),""))</f>
        <v>9999</v>
      </c>
      <c r="M195" t="str">
        <f t="shared" ref="M195:M258" si="85">IF($D195=$C$331,$A195,"")</f>
        <v>Oadby and Wigston</v>
      </c>
      <c r="N195" t="str">
        <f t="shared" ref="N195:N258" si="86">IF($D195=$C$331,$G195,"")</f>
        <v/>
      </c>
      <c r="O195" t="str">
        <f t="shared" ref="O195:O258" si="87">IF(N195="","9999",IF($D195=$C$331,RANK(N195,N$2:N$327,1),""))</f>
        <v>9999</v>
      </c>
      <c r="P195" t="str">
        <f t="shared" ref="P195:P258" si="88">IF($D195=$C$332,$A195,"")</f>
        <v/>
      </c>
      <c r="Q195" t="str">
        <f t="shared" ref="Q195:Q258" si="89">IF($D195=$C$332,$G195,"")</f>
        <v/>
      </c>
      <c r="R195" t="str">
        <f t="shared" ref="R195:R258" si="90">IF(Q195="","9999",IF($D195=$C$332,RANK(Q195,Q$2:Q$327,1),""))</f>
        <v>9999</v>
      </c>
      <c r="S195" t="str">
        <f t="shared" ref="S195:S258" si="91">IF($D195=$C$333,$A195,"")</f>
        <v/>
      </c>
      <c r="T195" t="str">
        <f t="shared" ref="T195:T258" si="92">IF($D195=$C$333,$G195,"")</f>
        <v/>
      </c>
      <c r="U195" t="str">
        <f t="shared" ref="U195:U258" si="93">IF(T195="","9999",IF($D195=$C$333,RANK(T195,T$2:T$327,1),""))</f>
        <v>9999</v>
      </c>
      <c r="V195" t="str">
        <f t="shared" ref="V195:V258" si="94">IF($D195=$C$334,$A195,"")</f>
        <v/>
      </c>
      <c r="W195" t="str">
        <f t="shared" ref="W195:W258" si="95">IF($D195=$C$334,$G195,"")</f>
        <v/>
      </c>
      <c r="X195" t="str">
        <f t="shared" ref="X195:X258" si="96">IF(W195="","9999",IF($D195=$C$334,RANK(W195,W$2:W$327,1),""))</f>
        <v>9999</v>
      </c>
      <c r="Y195" t="str">
        <f t="shared" ref="Y195:Y258" si="97">IF($D195=$C$335,$A195,"")</f>
        <v/>
      </c>
      <c r="Z195" t="str">
        <f t="shared" ref="Z195:Z258" si="98">IF($D195=$C$335,$G195,"")</f>
        <v/>
      </c>
      <c r="AA195" t="str">
        <f t="shared" ref="AA195:AA258" si="99">IF(Z195="","9999",IF($D195=$C$335,RANK(Z195,Z$2:Z$327,1),""))</f>
        <v>9999</v>
      </c>
      <c r="AE195" t="s">
        <v>410</v>
      </c>
      <c r="AF195" t="str">
        <f t="shared" si="78"/>
        <v>9999</v>
      </c>
      <c r="AG195" t="str">
        <f t="array" ref="AG195">INDEX($AF$1:$AF$326,MATCH(SMALL(COUNTIF($AF$1:$AF$326,"&lt;"&amp;$AF$1:$AF$326),ROW($AF195:$AG195)),COUNTIF($AF$1:$AF$326,"&lt;"&amp;$AF$1:$AF$326),0))</f>
        <v>9999</v>
      </c>
      <c r="AH195" t="str">
        <f t="array" ref="AH195">INDEX($AE$1:$AE$326,SMALL(IF($AF$1:$AF$326=$AG195,ROW($AF$1:$AF$326)),COUNTIF($AG$1:$AG195,$AG195)),1)</f>
        <v>Coventry</v>
      </c>
      <c r="AI195" t="str">
        <f t="shared" si="79"/>
        <v/>
      </c>
      <c r="AN195" t="e">
        <f t="shared" si="80"/>
        <v>#N/A</v>
      </c>
    </row>
    <row r="196" spans="1:40" x14ac:dyDescent="0.25">
      <c r="A196" t="s">
        <v>410</v>
      </c>
      <c r="B196" t="s">
        <v>411</v>
      </c>
      <c r="C196" t="s">
        <v>13</v>
      </c>
      <c r="D196" t="s">
        <v>35</v>
      </c>
      <c r="E196">
        <v>17216</v>
      </c>
      <c r="F196">
        <v>7.8336086198816046E-2</v>
      </c>
      <c r="G196" t="str">
        <f>VLOOKUP($A196,'1213 rural'!$A$4:$C$329,2,FALSE)</f>
        <v/>
      </c>
      <c r="H196" t="str">
        <f>VLOOKUP($A196,'1213 rural'!$A$4:$C$329,3,FALSE)</f>
        <v/>
      </c>
      <c r="I196" t="str">
        <f t="shared" si="81"/>
        <v>9999</v>
      </c>
      <c r="J196" t="str">
        <f t="shared" si="82"/>
        <v>Oldham</v>
      </c>
      <c r="K196" t="str">
        <f t="shared" si="83"/>
        <v/>
      </c>
      <c r="L196" t="str">
        <f t="shared" si="84"/>
        <v>9999</v>
      </c>
      <c r="M196" t="str">
        <f t="shared" si="85"/>
        <v/>
      </c>
      <c r="N196" t="str">
        <f t="shared" si="86"/>
        <v/>
      </c>
      <c r="O196" t="str">
        <f t="shared" si="87"/>
        <v>9999</v>
      </c>
      <c r="P196" t="str">
        <f t="shared" si="88"/>
        <v/>
      </c>
      <c r="Q196" t="str">
        <f t="shared" si="89"/>
        <v/>
      </c>
      <c r="R196" t="str">
        <f t="shared" si="90"/>
        <v>9999</v>
      </c>
      <c r="S196" t="str">
        <f t="shared" si="91"/>
        <v/>
      </c>
      <c r="T196" t="str">
        <f t="shared" si="92"/>
        <v/>
      </c>
      <c r="U196" t="str">
        <f t="shared" si="93"/>
        <v>9999</v>
      </c>
      <c r="V196" t="str">
        <f t="shared" si="94"/>
        <v/>
      </c>
      <c r="W196" t="str">
        <f t="shared" si="95"/>
        <v/>
      </c>
      <c r="X196" t="str">
        <f t="shared" si="96"/>
        <v>9999</v>
      </c>
      <c r="Y196" t="str">
        <f t="shared" si="97"/>
        <v/>
      </c>
      <c r="Z196" t="str">
        <f t="shared" si="98"/>
        <v/>
      </c>
      <c r="AA196" t="str">
        <f t="shared" si="99"/>
        <v>9999</v>
      </c>
      <c r="AE196" t="s">
        <v>412</v>
      </c>
      <c r="AF196" t="str">
        <f t="shared" si="78"/>
        <v>9999</v>
      </c>
      <c r="AG196" t="str">
        <f t="array" ref="AG196">INDEX($AF$1:$AF$326,MATCH(SMALL(COUNTIF($AF$1:$AF$326,"&lt;"&amp;$AF$1:$AF$326),ROW($AF196:$AG196)),COUNTIF($AF$1:$AF$326,"&lt;"&amp;$AF$1:$AF$326),0))</f>
        <v>9999</v>
      </c>
      <c r="AH196" t="str">
        <f t="array" ref="AH196">INDEX($AE$1:$AE$326,SMALL(IF($AF$1:$AF$326=$AG196,ROW($AF$1:$AF$326)),COUNTIF($AG$1:$AG196,$AG196)),1)</f>
        <v>Crawley</v>
      </c>
      <c r="AI196" t="str">
        <f t="shared" si="79"/>
        <v/>
      </c>
      <c r="AN196" t="e">
        <f t="shared" si="80"/>
        <v>#N/A</v>
      </c>
    </row>
    <row r="197" spans="1:40" x14ac:dyDescent="0.25">
      <c r="A197" t="s">
        <v>412</v>
      </c>
      <c r="B197" t="s">
        <v>413</v>
      </c>
      <c r="C197" t="s">
        <v>9</v>
      </c>
      <c r="D197" t="s">
        <v>23</v>
      </c>
      <c r="E197">
        <v>1474</v>
      </c>
      <c r="F197">
        <v>9.592482201194831E-3</v>
      </c>
      <c r="G197" t="str">
        <f>VLOOKUP($A197,'1213 rural'!$A$4:$C$329,2,FALSE)</f>
        <v/>
      </c>
      <c r="H197" t="str">
        <f>VLOOKUP($A197,'1213 rural'!$A$4:$C$329,3,FALSE)</f>
        <v/>
      </c>
      <c r="I197" t="str">
        <f t="shared" si="81"/>
        <v>9999</v>
      </c>
      <c r="J197" t="str">
        <f t="shared" si="82"/>
        <v/>
      </c>
      <c r="K197" t="str">
        <f t="shared" si="83"/>
        <v/>
      </c>
      <c r="L197" t="str">
        <f t="shared" si="84"/>
        <v>9999</v>
      </c>
      <c r="M197" t="str">
        <f t="shared" si="85"/>
        <v/>
      </c>
      <c r="N197" t="str">
        <f t="shared" si="86"/>
        <v/>
      </c>
      <c r="O197" t="str">
        <f t="shared" si="87"/>
        <v>9999</v>
      </c>
      <c r="P197" t="str">
        <f t="shared" si="88"/>
        <v>Oxford</v>
      </c>
      <c r="Q197" t="str">
        <f t="shared" si="89"/>
        <v/>
      </c>
      <c r="R197" t="str">
        <f t="shared" si="90"/>
        <v>9999</v>
      </c>
      <c r="S197" t="str">
        <f t="shared" si="91"/>
        <v/>
      </c>
      <c r="T197" t="str">
        <f t="shared" si="92"/>
        <v/>
      </c>
      <c r="U197" t="str">
        <f t="shared" si="93"/>
        <v>9999</v>
      </c>
      <c r="V197" t="str">
        <f t="shared" si="94"/>
        <v/>
      </c>
      <c r="W197" t="str">
        <f t="shared" si="95"/>
        <v/>
      </c>
      <c r="X197" t="str">
        <f t="shared" si="96"/>
        <v>9999</v>
      </c>
      <c r="Y197" t="str">
        <f t="shared" si="97"/>
        <v/>
      </c>
      <c r="Z197" t="str">
        <f t="shared" si="98"/>
        <v/>
      </c>
      <c r="AA197" t="str">
        <f t="shared" si="99"/>
        <v>9999</v>
      </c>
      <c r="AE197" t="s">
        <v>414</v>
      </c>
      <c r="AF197" t="str">
        <f t="shared" si="78"/>
        <v>9999</v>
      </c>
      <c r="AG197" t="str">
        <f t="array" ref="AG197">INDEX($AF$1:$AF$326,MATCH(SMALL(COUNTIF($AF$1:$AF$326,"&lt;"&amp;$AF$1:$AF$326),ROW($AF197:$AG197)),COUNTIF($AF$1:$AF$326,"&lt;"&amp;$AF$1:$AF$326),0))</f>
        <v>9999</v>
      </c>
      <c r="AH197" t="str">
        <f t="array" ref="AH197">INDEX($AE$1:$AE$326,SMALL(IF($AF$1:$AF$326=$AG197,ROW($AF$1:$AF$326)),COUNTIF($AG$1:$AG197,$AG197)),1)</f>
        <v>Croydon</v>
      </c>
      <c r="AI197" t="str">
        <f t="shared" si="79"/>
        <v/>
      </c>
      <c r="AN197" t="e">
        <f t="shared" si="80"/>
        <v>#N/A</v>
      </c>
    </row>
    <row r="198" spans="1:40" x14ac:dyDescent="0.25">
      <c r="A198" t="s">
        <v>414</v>
      </c>
      <c r="B198" t="s">
        <v>415</v>
      </c>
      <c r="C198" t="s">
        <v>13</v>
      </c>
      <c r="D198" t="s">
        <v>23</v>
      </c>
      <c r="E198">
        <v>12979</v>
      </c>
      <c r="F198">
        <v>0.14536921922426441</v>
      </c>
      <c r="G198" t="str">
        <f>VLOOKUP($A198,'1213 rural'!$A$4:$C$329,2,FALSE)</f>
        <v/>
      </c>
      <c r="H198" t="str">
        <f>VLOOKUP($A198,'1213 rural'!$A$4:$C$329,3,FALSE)</f>
        <v/>
      </c>
      <c r="I198" t="str">
        <f t="shared" si="81"/>
        <v>9999</v>
      </c>
      <c r="J198" t="str">
        <f t="shared" si="82"/>
        <v/>
      </c>
      <c r="K198" t="str">
        <f t="shared" si="83"/>
        <v/>
      </c>
      <c r="L198" t="str">
        <f t="shared" si="84"/>
        <v>9999</v>
      </c>
      <c r="M198" t="str">
        <f t="shared" si="85"/>
        <v/>
      </c>
      <c r="N198" t="str">
        <f t="shared" si="86"/>
        <v/>
      </c>
      <c r="O198" t="str">
        <f t="shared" si="87"/>
        <v>9999</v>
      </c>
      <c r="P198" t="str">
        <f t="shared" si="88"/>
        <v>Pendle</v>
      </c>
      <c r="Q198" t="str">
        <f t="shared" si="89"/>
        <v/>
      </c>
      <c r="R198" t="str">
        <f t="shared" si="90"/>
        <v>9999</v>
      </c>
      <c r="S198" t="str">
        <f t="shared" si="91"/>
        <v/>
      </c>
      <c r="T198" t="str">
        <f t="shared" si="92"/>
        <v/>
      </c>
      <c r="U198" t="str">
        <f t="shared" si="93"/>
        <v>9999</v>
      </c>
      <c r="V198" t="str">
        <f t="shared" si="94"/>
        <v/>
      </c>
      <c r="W198" t="str">
        <f t="shared" si="95"/>
        <v/>
      </c>
      <c r="X198" t="str">
        <f t="shared" si="96"/>
        <v>9999</v>
      </c>
      <c r="Y198" t="str">
        <f t="shared" si="97"/>
        <v/>
      </c>
      <c r="Z198" t="str">
        <f t="shared" si="98"/>
        <v/>
      </c>
      <c r="AA198" t="str">
        <f t="shared" si="99"/>
        <v>9999</v>
      </c>
      <c r="AE198" t="s">
        <v>416</v>
      </c>
      <c r="AF198">
        <f t="shared" si="78"/>
        <v>76</v>
      </c>
      <c r="AG198" t="str">
        <f t="array" ref="AG198">INDEX($AF$1:$AF$326,MATCH(SMALL(COUNTIF($AF$1:$AF$326,"&lt;"&amp;$AF$1:$AF$326),ROW($AF198:$AG198)),COUNTIF($AF$1:$AF$326,"&lt;"&amp;$AF$1:$AF$326),0))</f>
        <v>9999</v>
      </c>
      <c r="AH198" t="str">
        <f t="array" ref="AH198">INDEX($AE$1:$AE$326,SMALL(IF($AF$1:$AF$326=$AG198,ROW($AF$1:$AF$326)),COUNTIF($AG$1:$AG198,$AG198)),1)</f>
        <v>Dacorum</v>
      </c>
      <c r="AI198" t="str">
        <f t="shared" si="79"/>
        <v/>
      </c>
      <c r="AN198" t="e">
        <f t="shared" si="80"/>
        <v>#N/A</v>
      </c>
    </row>
    <row r="199" spans="1:40" x14ac:dyDescent="0.25">
      <c r="A199" t="s">
        <v>416</v>
      </c>
      <c r="B199" t="s">
        <v>417</v>
      </c>
      <c r="C199" t="s">
        <v>31</v>
      </c>
      <c r="D199" t="s">
        <v>23</v>
      </c>
      <c r="E199">
        <v>20572</v>
      </c>
      <c r="F199">
        <v>0.11862325066456006</v>
      </c>
      <c r="G199">
        <f>VLOOKUP($A199,'1213 rural'!$A$4:$C$329,2,FALSE)</f>
        <v>0.7050528789659225</v>
      </c>
      <c r="H199">
        <f>VLOOKUP($A199,'1213 rural'!$A$4:$C$329,3,FALSE)</f>
        <v>6</v>
      </c>
      <c r="I199">
        <f t="shared" si="81"/>
        <v>76</v>
      </c>
      <c r="J199" t="str">
        <f t="shared" si="82"/>
        <v/>
      </c>
      <c r="K199" t="str">
        <f t="shared" si="83"/>
        <v/>
      </c>
      <c r="L199" t="str">
        <f t="shared" si="84"/>
        <v>9999</v>
      </c>
      <c r="M199" t="str">
        <f t="shared" si="85"/>
        <v/>
      </c>
      <c r="N199" t="str">
        <f t="shared" si="86"/>
        <v/>
      </c>
      <c r="O199" t="str">
        <f t="shared" si="87"/>
        <v>9999</v>
      </c>
      <c r="P199" t="str">
        <f t="shared" si="88"/>
        <v>Peterborough</v>
      </c>
      <c r="Q199">
        <f t="shared" si="89"/>
        <v>0.7050528789659225</v>
      </c>
      <c r="R199">
        <f t="shared" si="90"/>
        <v>6</v>
      </c>
      <c r="S199" t="str">
        <f t="shared" si="91"/>
        <v/>
      </c>
      <c r="T199" t="str">
        <f t="shared" si="92"/>
        <v/>
      </c>
      <c r="U199" t="str">
        <f t="shared" si="93"/>
        <v>9999</v>
      </c>
      <c r="V199" t="str">
        <f t="shared" si="94"/>
        <v/>
      </c>
      <c r="W199" t="str">
        <f t="shared" si="95"/>
        <v/>
      </c>
      <c r="X199" t="str">
        <f t="shared" si="96"/>
        <v>9999</v>
      </c>
      <c r="Y199" t="str">
        <f t="shared" si="97"/>
        <v/>
      </c>
      <c r="Z199" t="str">
        <f t="shared" si="98"/>
        <v/>
      </c>
      <c r="AA199" t="str">
        <f t="shared" si="99"/>
        <v>9999</v>
      </c>
      <c r="AE199" t="s">
        <v>418</v>
      </c>
      <c r="AF199" t="str">
        <f t="shared" si="78"/>
        <v>9999</v>
      </c>
      <c r="AG199" t="str">
        <f t="array" ref="AG199">INDEX($AF$1:$AF$326,MATCH(SMALL(COUNTIF($AF$1:$AF$326,"&lt;"&amp;$AF$1:$AF$326),ROW($AF199:$AG199)),COUNTIF($AF$1:$AF$326,"&lt;"&amp;$AF$1:$AF$326),0))</f>
        <v>9999</v>
      </c>
      <c r="AH199" t="str">
        <f t="array" ref="AH199">INDEX($AE$1:$AE$326,SMALL(IF($AF$1:$AF$326=$AG199,ROW($AF$1:$AF$326)),COUNTIF($AG$1:$AG199,$AG199)),1)</f>
        <v>Darlington</v>
      </c>
      <c r="AI199" t="str">
        <f t="shared" si="79"/>
        <v/>
      </c>
      <c r="AN199" t="e">
        <f t="shared" si="80"/>
        <v>#N/A</v>
      </c>
    </row>
    <row r="200" spans="1:40" x14ac:dyDescent="0.25">
      <c r="A200" t="s">
        <v>418</v>
      </c>
      <c r="B200" t="s">
        <v>419</v>
      </c>
      <c r="C200" t="s">
        <v>51</v>
      </c>
      <c r="D200" t="s">
        <v>23</v>
      </c>
      <c r="E200">
        <v>0</v>
      </c>
      <c r="F200">
        <v>0</v>
      </c>
      <c r="G200" t="str">
        <f>VLOOKUP($A200,'1213 rural'!$A$4:$C$329,2,FALSE)</f>
        <v/>
      </c>
      <c r="H200" t="str">
        <f>VLOOKUP($A200,'1213 rural'!$A$4:$C$329,3,FALSE)</f>
        <v/>
      </c>
      <c r="I200" t="str">
        <f t="shared" si="81"/>
        <v>9999</v>
      </c>
      <c r="J200" t="str">
        <f t="shared" si="82"/>
        <v/>
      </c>
      <c r="K200" t="str">
        <f t="shared" si="83"/>
        <v/>
      </c>
      <c r="L200" t="str">
        <f t="shared" si="84"/>
        <v>9999</v>
      </c>
      <c r="M200" t="str">
        <f t="shared" si="85"/>
        <v/>
      </c>
      <c r="N200" t="str">
        <f t="shared" si="86"/>
        <v/>
      </c>
      <c r="O200" t="str">
        <f t="shared" si="87"/>
        <v>9999</v>
      </c>
      <c r="P200" t="str">
        <f t="shared" si="88"/>
        <v>Plymouth</v>
      </c>
      <c r="Q200" t="str">
        <f t="shared" si="89"/>
        <v/>
      </c>
      <c r="R200" t="str">
        <f t="shared" si="90"/>
        <v>9999</v>
      </c>
      <c r="S200" t="str">
        <f t="shared" si="91"/>
        <v/>
      </c>
      <c r="T200" t="str">
        <f t="shared" si="92"/>
        <v/>
      </c>
      <c r="U200" t="str">
        <f t="shared" si="93"/>
        <v>9999</v>
      </c>
      <c r="V200" t="str">
        <f t="shared" si="94"/>
        <v/>
      </c>
      <c r="W200" t="str">
        <f t="shared" si="95"/>
        <v/>
      </c>
      <c r="X200" t="str">
        <f t="shared" si="96"/>
        <v>9999</v>
      </c>
      <c r="Y200" t="str">
        <f t="shared" si="97"/>
        <v/>
      </c>
      <c r="Z200" t="str">
        <f t="shared" si="98"/>
        <v/>
      </c>
      <c r="AA200" t="str">
        <f t="shared" si="99"/>
        <v>9999</v>
      </c>
      <c r="AE200" t="s">
        <v>420</v>
      </c>
      <c r="AF200" t="str">
        <f t="shared" si="78"/>
        <v>9999</v>
      </c>
      <c r="AG200" t="str">
        <f t="array" ref="AG200">INDEX($AF$1:$AF$326,MATCH(SMALL(COUNTIF($AF$1:$AF$326,"&lt;"&amp;$AF$1:$AF$326),ROW($AF200:$AG200)),COUNTIF($AF$1:$AF$326,"&lt;"&amp;$AF$1:$AF$326),0))</f>
        <v>9999</v>
      </c>
      <c r="AH200" t="str">
        <f t="array" ref="AH200">INDEX($AE$1:$AE$326,SMALL(IF($AF$1:$AF$326=$AG200,ROW($AF$1:$AF$326)),COUNTIF($AG$1:$AG200,$AG200)),1)</f>
        <v>Derby</v>
      </c>
      <c r="AI200" t="str">
        <f t="shared" si="79"/>
        <v/>
      </c>
      <c r="AN200" t="e">
        <f t="shared" si="80"/>
        <v>#N/A</v>
      </c>
    </row>
    <row r="201" spans="1:40" x14ac:dyDescent="0.25">
      <c r="A201" t="s">
        <v>420</v>
      </c>
      <c r="B201" t="s">
        <v>421</v>
      </c>
      <c r="C201" t="s">
        <v>51</v>
      </c>
      <c r="D201" t="s">
        <v>10</v>
      </c>
      <c r="E201">
        <v>0</v>
      </c>
      <c r="F201">
        <v>0</v>
      </c>
      <c r="G201" t="str">
        <f>VLOOKUP($A201,'1213 rural'!$A$4:$C$329,2,FALSE)</f>
        <v/>
      </c>
      <c r="H201" t="str">
        <f>VLOOKUP($A201,'1213 rural'!$A$4:$C$329,3,FALSE)</f>
        <v/>
      </c>
      <c r="I201" t="str">
        <f t="shared" si="81"/>
        <v>9999</v>
      </c>
      <c r="J201" t="str">
        <f t="shared" si="82"/>
        <v/>
      </c>
      <c r="K201" t="str">
        <f t="shared" si="83"/>
        <v/>
      </c>
      <c r="L201" t="str">
        <f t="shared" si="84"/>
        <v>9999</v>
      </c>
      <c r="M201" t="str">
        <f t="shared" si="85"/>
        <v>Poole</v>
      </c>
      <c r="N201" t="str">
        <f t="shared" si="86"/>
        <v/>
      </c>
      <c r="O201" t="str">
        <f t="shared" si="87"/>
        <v>9999</v>
      </c>
      <c r="P201" t="str">
        <f t="shared" si="88"/>
        <v/>
      </c>
      <c r="Q201" t="str">
        <f t="shared" si="89"/>
        <v/>
      </c>
      <c r="R201" t="str">
        <f t="shared" si="90"/>
        <v>9999</v>
      </c>
      <c r="S201" t="str">
        <f t="shared" si="91"/>
        <v/>
      </c>
      <c r="T201" t="str">
        <f t="shared" si="92"/>
        <v/>
      </c>
      <c r="U201" t="str">
        <f t="shared" si="93"/>
        <v>9999</v>
      </c>
      <c r="V201" t="str">
        <f t="shared" si="94"/>
        <v/>
      </c>
      <c r="W201" t="str">
        <f t="shared" si="95"/>
        <v/>
      </c>
      <c r="X201" t="str">
        <f t="shared" si="96"/>
        <v>9999</v>
      </c>
      <c r="Y201" t="str">
        <f t="shared" si="97"/>
        <v/>
      </c>
      <c r="Z201" t="str">
        <f t="shared" si="98"/>
        <v/>
      </c>
      <c r="AA201" t="str">
        <f t="shared" si="99"/>
        <v>9999</v>
      </c>
      <c r="AE201" t="s">
        <v>422</v>
      </c>
      <c r="AF201" t="str">
        <f t="shared" si="78"/>
        <v>9999</v>
      </c>
      <c r="AG201" t="str">
        <f t="array" ref="AG201">INDEX($AF$1:$AF$326,MATCH(SMALL(COUNTIF($AF$1:$AF$326,"&lt;"&amp;$AF$1:$AF$326),ROW($AF201:$AG201)),COUNTIF($AF$1:$AF$326,"&lt;"&amp;$AF$1:$AF$326),0))</f>
        <v>9999</v>
      </c>
      <c r="AH201" t="str">
        <f t="array" ref="AH201">INDEX($AE$1:$AE$326,SMALL(IF($AF$1:$AF$326=$AG201,ROW($AF$1:$AF$326)),COUNTIF($AG$1:$AG201,$AG201)),1)</f>
        <v>Dover</v>
      </c>
      <c r="AI201" t="str">
        <f t="shared" si="79"/>
        <v/>
      </c>
      <c r="AN201" t="e">
        <f t="shared" si="80"/>
        <v>#N/A</v>
      </c>
    </row>
    <row r="202" spans="1:40" x14ac:dyDescent="0.25">
      <c r="A202" t="s">
        <v>422</v>
      </c>
      <c r="B202" t="s">
        <v>423</v>
      </c>
      <c r="C202" t="s">
        <v>9</v>
      </c>
      <c r="D202" t="s">
        <v>10</v>
      </c>
      <c r="E202">
        <v>0</v>
      </c>
      <c r="F202">
        <v>0</v>
      </c>
      <c r="G202" t="str">
        <f>VLOOKUP($A202,'1213 rural'!$A$4:$C$329,2,FALSE)</f>
        <v/>
      </c>
      <c r="H202" t="str">
        <f>VLOOKUP($A202,'1213 rural'!$A$4:$C$329,3,FALSE)</f>
        <v/>
      </c>
      <c r="I202" t="str">
        <f t="shared" si="81"/>
        <v>9999</v>
      </c>
      <c r="J202" t="str">
        <f t="shared" si="82"/>
        <v/>
      </c>
      <c r="K202" t="str">
        <f t="shared" si="83"/>
        <v/>
      </c>
      <c r="L202" t="str">
        <f t="shared" si="84"/>
        <v>9999</v>
      </c>
      <c r="M202" t="str">
        <f t="shared" si="85"/>
        <v>Portsmouth</v>
      </c>
      <c r="N202" t="str">
        <f t="shared" si="86"/>
        <v/>
      </c>
      <c r="O202" t="str">
        <f t="shared" si="87"/>
        <v>9999</v>
      </c>
      <c r="P202" t="str">
        <f t="shared" si="88"/>
        <v/>
      </c>
      <c r="Q202" t="str">
        <f t="shared" si="89"/>
        <v/>
      </c>
      <c r="R202" t="str">
        <f t="shared" si="90"/>
        <v>9999</v>
      </c>
      <c r="S202" t="str">
        <f t="shared" si="91"/>
        <v/>
      </c>
      <c r="T202" t="str">
        <f t="shared" si="92"/>
        <v/>
      </c>
      <c r="U202" t="str">
        <f t="shared" si="93"/>
        <v>9999</v>
      </c>
      <c r="V202" t="str">
        <f t="shared" si="94"/>
        <v/>
      </c>
      <c r="W202" t="str">
        <f t="shared" si="95"/>
        <v/>
      </c>
      <c r="X202" t="str">
        <f t="shared" si="96"/>
        <v>9999</v>
      </c>
      <c r="Y202" t="str">
        <f t="shared" si="97"/>
        <v/>
      </c>
      <c r="Z202" t="str">
        <f t="shared" si="98"/>
        <v/>
      </c>
      <c r="AA202" t="str">
        <f t="shared" si="99"/>
        <v>9999</v>
      </c>
      <c r="AE202" t="s">
        <v>424</v>
      </c>
      <c r="AF202" t="str">
        <f t="shared" si="78"/>
        <v>9999</v>
      </c>
      <c r="AG202" t="str">
        <f t="array" ref="AG202">INDEX($AF$1:$AF$326,MATCH(SMALL(COUNTIF($AF$1:$AF$326,"&lt;"&amp;$AF$1:$AF$326),ROW($AF202:$AG202)),COUNTIF($AF$1:$AF$326,"&lt;"&amp;$AF$1:$AF$326),0))</f>
        <v>9999</v>
      </c>
      <c r="AH202" t="str">
        <f t="array" ref="AH202">INDEX($AE$1:$AE$326,SMALL(IF($AF$1:$AF$326=$AG202,ROW($AF$1:$AF$326)),COUNTIF($AG$1:$AG202,$AG202)),1)</f>
        <v>Dudley</v>
      </c>
      <c r="AI202" t="str">
        <f t="shared" si="79"/>
        <v/>
      </c>
      <c r="AN202" t="e">
        <f t="shared" si="80"/>
        <v>#N/A</v>
      </c>
    </row>
    <row r="203" spans="1:40" x14ac:dyDescent="0.25">
      <c r="A203" t="s">
        <v>424</v>
      </c>
      <c r="B203" t="s">
        <v>425</v>
      </c>
      <c r="C203" t="s">
        <v>13</v>
      </c>
      <c r="D203" t="s">
        <v>10</v>
      </c>
      <c r="E203">
        <v>8529</v>
      </c>
      <c r="F203">
        <v>6.3139893841472894E-2</v>
      </c>
      <c r="G203" t="str">
        <f>VLOOKUP($A203,'1213 rural'!$A$4:$C$329,2,FALSE)</f>
        <v/>
      </c>
      <c r="H203" t="str">
        <f>VLOOKUP($A203,'1213 rural'!$A$4:$C$329,3,FALSE)</f>
        <v/>
      </c>
      <c r="I203" t="str">
        <f t="shared" si="81"/>
        <v>9999</v>
      </c>
      <c r="J203" t="str">
        <f t="shared" si="82"/>
        <v/>
      </c>
      <c r="K203" t="str">
        <f t="shared" si="83"/>
        <v/>
      </c>
      <c r="L203" t="str">
        <f t="shared" si="84"/>
        <v>9999</v>
      </c>
      <c r="M203" t="str">
        <f t="shared" si="85"/>
        <v>Preston</v>
      </c>
      <c r="N203" t="str">
        <f t="shared" si="86"/>
        <v/>
      </c>
      <c r="O203" t="str">
        <f t="shared" si="87"/>
        <v>9999</v>
      </c>
      <c r="P203" t="str">
        <f t="shared" si="88"/>
        <v/>
      </c>
      <c r="Q203" t="str">
        <f t="shared" si="89"/>
        <v/>
      </c>
      <c r="R203" t="str">
        <f t="shared" si="90"/>
        <v>9999</v>
      </c>
      <c r="S203" t="str">
        <f t="shared" si="91"/>
        <v/>
      </c>
      <c r="T203" t="str">
        <f t="shared" si="92"/>
        <v/>
      </c>
      <c r="U203" t="str">
        <f t="shared" si="93"/>
        <v>9999</v>
      </c>
      <c r="V203" t="str">
        <f t="shared" si="94"/>
        <v/>
      </c>
      <c r="W203" t="str">
        <f t="shared" si="95"/>
        <v/>
      </c>
      <c r="X203" t="str">
        <f t="shared" si="96"/>
        <v>9999</v>
      </c>
      <c r="Y203" t="str">
        <f t="shared" si="97"/>
        <v/>
      </c>
      <c r="Z203" t="str">
        <f t="shared" si="98"/>
        <v/>
      </c>
      <c r="AA203" t="str">
        <f t="shared" si="99"/>
        <v>9999</v>
      </c>
      <c r="AE203" t="s">
        <v>426</v>
      </c>
      <c r="AF203" t="str">
        <f t="shared" si="78"/>
        <v>9999</v>
      </c>
      <c r="AG203" t="str">
        <f t="array" ref="AG203">INDEX($AF$1:$AF$326,MATCH(SMALL(COUNTIF($AF$1:$AF$326,"&lt;"&amp;$AF$1:$AF$326),ROW($AF203:$AG203)),COUNTIF($AF$1:$AF$326,"&lt;"&amp;$AF$1:$AF$326),0))</f>
        <v>9999</v>
      </c>
      <c r="AH203" t="str">
        <f t="array" ref="AH203">INDEX($AE$1:$AE$326,SMALL(IF($AF$1:$AF$326=$AG203,ROW($AF$1:$AF$326)),COUNTIF($AG$1:$AG203,$AG203)),1)</f>
        <v>Ealing</v>
      </c>
      <c r="AI203" t="str">
        <f t="shared" si="79"/>
        <v/>
      </c>
      <c r="AN203" t="e">
        <f t="shared" si="80"/>
        <v>#N/A</v>
      </c>
    </row>
    <row r="204" spans="1:40" x14ac:dyDescent="0.25">
      <c r="A204" t="s">
        <v>426</v>
      </c>
      <c r="B204" t="s">
        <v>427</v>
      </c>
      <c r="C204" t="s">
        <v>51</v>
      </c>
      <c r="D204" t="s">
        <v>14</v>
      </c>
      <c r="E204">
        <v>25859</v>
      </c>
      <c r="F204">
        <v>0.57222836910820973</v>
      </c>
      <c r="G204" t="str">
        <f>VLOOKUP($A204,'1213 rural'!$A$4:$C$329,2,FALSE)</f>
        <v/>
      </c>
      <c r="H204" t="str">
        <f>VLOOKUP($A204,'1213 rural'!$A$4:$C$329,3,FALSE)</f>
        <v/>
      </c>
      <c r="I204" t="str">
        <f t="shared" si="81"/>
        <v>9999</v>
      </c>
      <c r="J204" t="str">
        <f t="shared" si="82"/>
        <v/>
      </c>
      <c r="K204" t="str">
        <f t="shared" si="83"/>
        <v/>
      </c>
      <c r="L204" t="str">
        <f t="shared" si="84"/>
        <v>9999</v>
      </c>
      <c r="M204" t="str">
        <f t="shared" si="85"/>
        <v/>
      </c>
      <c r="N204" t="str">
        <f t="shared" si="86"/>
        <v/>
      </c>
      <c r="O204" t="str">
        <f t="shared" si="87"/>
        <v>9999</v>
      </c>
      <c r="P204" t="str">
        <f t="shared" si="88"/>
        <v/>
      </c>
      <c r="Q204" t="str">
        <f t="shared" si="89"/>
        <v/>
      </c>
      <c r="R204" t="str">
        <f t="shared" si="90"/>
        <v>9999</v>
      </c>
      <c r="S204" t="str">
        <f t="shared" si="91"/>
        <v/>
      </c>
      <c r="T204" t="str">
        <f t="shared" si="92"/>
        <v/>
      </c>
      <c r="U204" t="str">
        <f t="shared" si="93"/>
        <v>9999</v>
      </c>
      <c r="V204" t="str">
        <f t="shared" si="94"/>
        <v>Purbeck</v>
      </c>
      <c r="W204" t="str">
        <f t="shared" si="95"/>
        <v/>
      </c>
      <c r="X204" t="str">
        <f t="shared" si="96"/>
        <v>9999</v>
      </c>
      <c r="Y204" t="str">
        <f t="shared" si="97"/>
        <v/>
      </c>
      <c r="Z204" t="str">
        <f t="shared" si="98"/>
        <v/>
      </c>
      <c r="AA204" t="str">
        <f t="shared" si="99"/>
        <v>9999</v>
      </c>
      <c r="AE204" t="s">
        <v>428</v>
      </c>
      <c r="AF204" t="str">
        <f t="shared" si="78"/>
        <v>9999</v>
      </c>
      <c r="AG204" t="str">
        <f t="array" ref="AG204">INDEX($AF$1:$AF$326,MATCH(SMALL(COUNTIF($AF$1:$AF$326,"&lt;"&amp;$AF$1:$AF$326),ROW($AF204:$AG204)),COUNTIF($AF$1:$AF$326,"&lt;"&amp;$AF$1:$AF$326),0))</f>
        <v>9999</v>
      </c>
      <c r="AH204" t="str">
        <f t="array" ref="AH204">INDEX($AE$1:$AE$326,SMALL(IF($AF$1:$AF$326=$AG204,ROW($AF$1:$AF$326)),COUNTIF($AG$1:$AG204,$AG204)),1)</f>
        <v>Eastbourne</v>
      </c>
      <c r="AI204" t="str">
        <f t="shared" si="79"/>
        <v/>
      </c>
      <c r="AN204" t="e">
        <f t="shared" si="80"/>
        <v>#N/A</v>
      </c>
    </row>
    <row r="205" spans="1:40" x14ac:dyDescent="0.25">
      <c r="A205" t="s">
        <v>428</v>
      </c>
      <c r="B205" t="s">
        <v>429</v>
      </c>
      <c r="C205" t="s">
        <v>9</v>
      </c>
      <c r="D205" t="s">
        <v>10</v>
      </c>
      <c r="E205">
        <v>0</v>
      </c>
      <c r="F205">
        <v>0</v>
      </c>
      <c r="G205" t="str">
        <f>VLOOKUP($A205,'1213 rural'!$A$4:$C$329,2,FALSE)</f>
        <v/>
      </c>
      <c r="H205" t="str">
        <f>VLOOKUP($A205,'1213 rural'!$A$4:$C$329,3,FALSE)</f>
        <v/>
      </c>
      <c r="I205" t="str">
        <f t="shared" si="81"/>
        <v>9999</v>
      </c>
      <c r="J205" t="str">
        <f t="shared" si="82"/>
        <v/>
      </c>
      <c r="K205" t="str">
        <f t="shared" si="83"/>
        <v/>
      </c>
      <c r="L205" t="str">
        <f t="shared" si="84"/>
        <v>9999</v>
      </c>
      <c r="M205" t="str">
        <f t="shared" si="85"/>
        <v>Reading</v>
      </c>
      <c r="N205" t="str">
        <f t="shared" si="86"/>
        <v/>
      </c>
      <c r="O205" t="str">
        <f t="shared" si="87"/>
        <v>9999</v>
      </c>
      <c r="P205" t="str">
        <f t="shared" si="88"/>
        <v/>
      </c>
      <c r="Q205" t="str">
        <f t="shared" si="89"/>
        <v/>
      </c>
      <c r="R205" t="str">
        <f t="shared" si="90"/>
        <v>9999</v>
      </c>
      <c r="S205" t="str">
        <f t="shared" si="91"/>
        <v/>
      </c>
      <c r="T205" t="str">
        <f t="shared" si="92"/>
        <v/>
      </c>
      <c r="U205" t="str">
        <f t="shared" si="93"/>
        <v>9999</v>
      </c>
      <c r="V205" t="str">
        <f t="shared" si="94"/>
        <v/>
      </c>
      <c r="W205" t="str">
        <f t="shared" si="95"/>
        <v/>
      </c>
      <c r="X205" t="str">
        <f t="shared" si="96"/>
        <v>9999</v>
      </c>
      <c r="Y205" t="str">
        <f t="shared" si="97"/>
        <v/>
      </c>
      <c r="Z205" t="str">
        <f t="shared" si="98"/>
        <v/>
      </c>
      <c r="AA205" t="str">
        <f t="shared" si="99"/>
        <v>9999</v>
      </c>
      <c r="AE205" t="s">
        <v>430</v>
      </c>
      <c r="AF205" t="str">
        <f t="shared" si="78"/>
        <v>9999</v>
      </c>
      <c r="AG205" t="str">
        <f t="array" ref="AG205">INDEX($AF$1:$AF$326,MATCH(SMALL(COUNTIF($AF$1:$AF$326,"&lt;"&amp;$AF$1:$AF$326),ROW($AF205:$AG205)),COUNTIF($AF$1:$AF$326,"&lt;"&amp;$AF$1:$AF$326),0))</f>
        <v>9999</v>
      </c>
      <c r="AH205" t="str">
        <f t="array" ref="AH205">INDEX($AE$1:$AE$326,SMALL(IF($AF$1:$AF$326=$AG205,ROW($AF$1:$AF$326)),COUNTIF($AG$1:$AG205,$AG205)),1)</f>
        <v>Elmbridge</v>
      </c>
      <c r="AI205" t="str">
        <f t="shared" si="79"/>
        <v/>
      </c>
      <c r="AN205" t="e">
        <f t="shared" si="80"/>
        <v>#N/A</v>
      </c>
    </row>
    <row r="206" spans="1:40" x14ac:dyDescent="0.25">
      <c r="A206" t="s">
        <v>430</v>
      </c>
      <c r="B206" t="s">
        <v>431</v>
      </c>
      <c r="C206" t="s">
        <v>34</v>
      </c>
      <c r="D206" t="s">
        <v>35</v>
      </c>
      <c r="E206">
        <v>0</v>
      </c>
      <c r="F206">
        <v>0</v>
      </c>
      <c r="G206" t="str">
        <f>VLOOKUP($A206,'1213 rural'!$A$4:$C$329,2,FALSE)</f>
        <v/>
      </c>
      <c r="H206" t="str">
        <f>VLOOKUP($A206,'1213 rural'!$A$4:$C$329,3,FALSE)</f>
        <v/>
      </c>
      <c r="I206" t="str">
        <f t="shared" si="81"/>
        <v>9999</v>
      </c>
      <c r="J206" t="str">
        <f t="shared" si="82"/>
        <v>Redbridge</v>
      </c>
      <c r="K206" t="str">
        <f t="shared" si="83"/>
        <v/>
      </c>
      <c r="L206" t="str">
        <f t="shared" si="84"/>
        <v>9999</v>
      </c>
      <c r="M206" t="str">
        <f t="shared" si="85"/>
        <v/>
      </c>
      <c r="N206" t="str">
        <f t="shared" si="86"/>
        <v/>
      </c>
      <c r="O206" t="str">
        <f t="shared" si="87"/>
        <v>9999</v>
      </c>
      <c r="P206" t="str">
        <f t="shared" si="88"/>
        <v/>
      </c>
      <c r="Q206" t="str">
        <f t="shared" si="89"/>
        <v/>
      </c>
      <c r="R206" t="str">
        <f t="shared" si="90"/>
        <v>9999</v>
      </c>
      <c r="S206" t="str">
        <f t="shared" si="91"/>
        <v/>
      </c>
      <c r="T206" t="str">
        <f t="shared" si="92"/>
        <v/>
      </c>
      <c r="U206" t="str">
        <f t="shared" si="93"/>
        <v>9999</v>
      </c>
      <c r="V206" t="str">
        <f t="shared" si="94"/>
        <v/>
      </c>
      <c r="W206" t="str">
        <f t="shared" si="95"/>
        <v/>
      </c>
      <c r="X206" t="str">
        <f t="shared" si="96"/>
        <v>9999</v>
      </c>
      <c r="Y206" t="str">
        <f t="shared" si="97"/>
        <v/>
      </c>
      <c r="Z206" t="str">
        <f t="shared" si="98"/>
        <v/>
      </c>
      <c r="AA206" t="str">
        <f t="shared" si="99"/>
        <v>9999</v>
      </c>
      <c r="AE206" t="s">
        <v>432</v>
      </c>
      <c r="AF206">
        <f t="shared" si="78"/>
        <v>134</v>
      </c>
      <c r="AG206" t="str">
        <f t="array" ref="AG206">INDEX($AF$1:$AF$326,MATCH(SMALL(COUNTIF($AF$1:$AF$326,"&lt;"&amp;$AF$1:$AF$326),ROW($AF206:$AG206)),COUNTIF($AF$1:$AF$326,"&lt;"&amp;$AF$1:$AF$326),0))</f>
        <v>9999</v>
      </c>
      <c r="AH206" t="str">
        <f t="array" ref="AH206">INDEX($AE$1:$AE$326,SMALL(IF($AF$1:$AF$326=$AG206,ROW($AF$1:$AF$326)),COUNTIF($AG$1:$AG206,$AG206)),1)</f>
        <v>Enfield</v>
      </c>
      <c r="AI206" t="str">
        <f t="shared" si="79"/>
        <v/>
      </c>
      <c r="AN206" t="e">
        <f t="shared" si="80"/>
        <v>#N/A</v>
      </c>
    </row>
    <row r="207" spans="1:40" x14ac:dyDescent="0.25">
      <c r="A207" t="s">
        <v>432</v>
      </c>
      <c r="B207" t="s">
        <v>433</v>
      </c>
      <c r="C207" t="s">
        <v>165</v>
      </c>
      <c r="D207" t="s">
        <v>18</v>
      </c>
      <c r="E207">
        <v>45556</v>
      </c>
      <c r="F207">
        <v>0.33156232259567098</v>
      </c>
      <c r="G207">
        <f>VLOOKUP($A207,'1213 rural'!$A$4:$C$329,2,FALSE)</f>
        <v>1.0173974972021569</v>
      </c>
      <c r="H207">
        <f>VLOOKUP($A207,'1213 rural'!$A$4:$C$329,3,FALSE)</f>
        <v>10</v>
      </c>
      <c r="I207">
        <f t="shared" si="81"/>
        <v>134</v>
      </c>
      <c r="J207" t="str">
        <f t="shared" si="82"/>
        <v/>
      </c>
      <c r="K207" t="str">
        <f t="shared" si="83"/>
        <v/>
      </c>
      <c r="L207" t="str">
        <f t="shared" si="84"/>
        <v>9999</v>
      </c>
      <c r="M207" t="str">
        <f t="shared" si="85"/>
        <v/>
      </c>
      <c r="N207" t="str">
        <f t="shared" si="86"/>
        <v/>
      </c>
      <c r="O207" t="str">
        <f t="shared" si="87"/>
        <v>9999</v>
      </c>
      <c r="P207" t="str">
        <f t="shared" si="88"/>
        <v/>
      </c>
      <c r="Q207" t="str">
        <f t="shared" si="89"/>
        <v/>
      </c>
      <c r="R207" t="str">
        <f t="shared" si="90"/>
        <v>9999</v>
      </c>
      <c r="S207" t="str">
        <f t="shared" si="91"/>
        <v/>
      </c>
      <c r="T207" t="str">
        <f t="shared" si="92"/>
        <v/>
      </c>
      <c r="U207" t="str">
        <f t="shared" si="93"/>
        <v>9999</v>
      </c>
      <c r="V207" t="str">
        <f t="shared" si="94"/>
        <v/>
      </c>
      <c r="W207" t="str">
        <f t="shared" si="95"/>
        <v/>
      </c>
      <c r="X207" t="str">
        <f t="shared" si="96"/>
        <v>9999</v>
      </c>
      <c r="Y207" t="str">
        <f t="shared" si="97"/>
        <v>Redcar and Cleveland</v>
      </c>
      <c r="Z207">
        <f t="shared" si="98"/>
        <v>1.0173974972021569</v>
      </c>
      <c r="AA207">
        <f t="shared" si="99"/>
        <v>37</v>
      </c>
      <c r="AE207" t="s">
        <v>434</v>
      </c>
      <c r="AF207" t="str">
        <f t="shared" si="78"/>
        <v>9999</v>
      </c>
      <c r="AG207" t="str">
        <f t="array" ref="AG207">INDEX($AF$1:$AF$326,MATCH(SMALL(COUNTIF($AF$1:$AF$326,"&lt;"&amp;$AF$1:$AF$326),ROW($AF207:$AG207)),COUNTIF($AF$1:$AF$326,"&lt;"&amp;$AF$1:$AF$326),0))</f>
        <v>9999</v>
      </c>
      <c r="AH207" t="str">
        <f t="array" ref="AH207">INDEX($AE$1:$AE$326,SMALL(IF($AF$1:$AF$326=$AG207,ROW($AF$1:$AF$326)),COUNTIF($AG$1:$AG207,$AG207)),1)</f>
        <v>Epsom and Ewell</v>
      </c>
      <c r="AI207" t="str">
        <f t="shared" si="79"/>
        <v/>
      </c>
      <c r="AN207" t="e">
        <f t="shared" si="80"/>
        <v>#N/A</v>
      </c>
    </row>
    <row r="208" spans="1:40" x14ac:dyDescent="0.25">
      <c r="A208" t="s">
        <v>434</v>
      </c>
      <c r="B208" t="s">
        <v>435</v>
      </c>
      <c r="C208" t="s">
        <v>58</v>
      </c>
      <c r="D208" t="s">
        <v>23</v>
      </c>
      <c r="E208">
        <v>1250</v>
      </c>
      <c r="F208">
        <v>1.588996516919635E-2</v>
      </c>
      <c r="G208" t="str">
        <f>VLOOKUP($A208,'1213 rural'!$A$4:$C$329,2,FALSE)</f>
        <v/>
      </c>
      <c r="H208" t="str">
        <f>VLOOKUP($A208,'1213 rural'!$A$4:$C$329,3,FALSE)</f>
        <v/>
      </c>
      <c r="I208" t="str">
        <f t="shared" si="81"/>
        <v>9999</v>
      </c>
      <c r="J208" t="str">
        <f t="shared" si="82"/>
        <v/>
      </c>
      <c r="K208" t="str">
        <f t="shared" si="83"/>
        <v/>
      </c>
      <c r="L208" t="str">
        <f t="shared" si="84"/>
        <v>9999</v>
      </c>
      <c r="M208" t="str">
        <f t="shared" si="85"/>
        <v/>
      </c>
      <c r="N208" t="str">
        <f t="shared" si="86"/>
        <v/>
      </c>
      <c r="O208" t="str">
        <f t="shared" si="87"/>
        <v>9999</v>
      </c>
      <c r="P208" t="str">
        <f t="shared" si="88"/>
        <v>Redditch</v>
      </c>
      <c r="Q208" t="str">
        <f t="shared" si="89"/>
        <v/>
      </c>
      <c r="R208" t="str">
        <f t="shared" si="90"/>
        <v>9999</v>
      </c>
      <c r="S208" t="str">
        <f t="shared" si="91"/>
        <v/>
      </c>
      <c r="T208" t="str">
        <f t="shared" si="92"/>
        <v/>
      </c>
      <c r="U208" t="str">
        <f t="shared" si="93"/>
        <v>9999</v>
      </c>
      <c r="V208" t="str">
        <f t="shared" si="94"/>
        <v/>
      </c>
      <c r="W208" t="str">
        <f t="shared" si="95"/>
        <v/>
      </c>
      <c r="X208" t="str">
        <f t="shared" si="96"/>
        <v>9999</v>
      </c>
      <c r="Y208" t="str">
        <f t="shared" si="97"/>
        <v/>
      </c>
      <c r="Z208" t="str">
        <f t="shared" si="98"/>
        <v/>
      </c>
      <c r="AA208" t="str">
        <f t="shared" si="99"/>
        <v>9999</v>
      </c>
      <c r="AE208" t="s">
        <v>436</v>
      </c>
      <c r="AF208" t="str">
        <f t="shared" si="78"/>
        <v>9999</v>
      </c>
      <c r="AG208" t="str">
        <f t="array" ref="AG208">INDEX($AF$1:$AF$326,MATCH(SMALL(COUNTIF($AF$1:$AF$326,"&lt;"&amp;$AF$1:$AF$326),ROW($AF208:$AG208)),COUNTIF($AF$1:$AF$326,"&lt;"&amp;$AF$1:$AF$326),0))</f>
        <v>9999</v>
      </c>
      <c r="AH208" t="str">
        <f t="array" ref="AH208">INDEX($AE$1:$AE$326,SMALL(IF($AF$1:$AF$326=$AG208,ROW($AF$1:$AF$326)),COUNTIF($AG$1:$AG208,$AG208)),1)</f>
        <v>Erewash</v>
      </c>
      <c r="AI208" t="str">
        <f t="shared" si="79"/>
        <v/>
      </c>
      <c r="AN208" t="e">
        <f t="shared" si="80"/>
        <v>#N/A</v>
      </c>
    </row>
    <row r="209" spans="1:40" x14ac:dyDescent="0.25">
      <c r="A209" t="s">
        <v>436</v>
      </c>
      <c r="B209" t="s">
        <v>437</v>
      </c>
      <c r="C209" t="s">
        <v>9</v>
      </c>
      <c r="D209" t="s">
        <v>23</v>
      </c>
      <c r="E209">
        <v>2562</v>
      </c>
      <c r="F209">
        <v>1.8479648583731849E-2</v>
      </c>
      <c r="G209" t="str">
        <f>VLOOKUP($A209,'1213 rural'!$A$4:$C$329,2,FALSE)</f>
        <v/>
      </c>
      <c r="H209" t="str">
        <f>VLOOKUP($A209,'1213 rural'!$A$4:$C$329,3,FALSE)</f>
        <v/>
      </c>
      <c r="I209" t="str">
        <f t="shared" si="81"/>
        <v>9999</v>
      </c>
      <c r="J209" t="str">
        <f t="shared" si="82"/>
        <v/>
      </c>
      <c r="K209" t="str">
        <f t="shared" si="83"/>
        <v/>
      </c>
      <c r="L209" t="str">
        <f t="shared" si="84"/>
        <v>9999</v>
      </c>
      <c r="M209" t="str">
        <f t="shared" si="85"/>
        <v/>
      </c>
      <c r="N209" t="str">
        <f t="shared" si="86"/>
        <v/>
      </c>
      <c r="O209" t="str">
        <f t="shared" si="87"/>
        <v>9999</v>
      </c>
      <c r="P209" t="str">
        <f t="shared" si="88"/>
        <v>Reigate and Banstead</v>
      </c>
      <c r="Q209" t="str">
        <f t="shared" si="89"/>
        <v/>
      </c>
      <c r="R209" t="str">
        <f t="shared" si="90"/>
        <v>9999</v>
      </c>
      <c r="S209" t="str">
        <f t="shared" si="91"/>
        <v/>
      </c>
      <c r="T209" t="str">
        <f t="shared" si="92"/>
        <v/>
      </c>
      <c r="U209" t="str">
        <f t="shared" si="93"/>
        <v>9999</v>
      </c>
      <c r="V209" t="str">
        <f t="shared" si="94"/>
        <v/>
      </c>
      <c r="W209" t="str">
        <f t="shared" si="95"/>
        <v/>
      </c>
      <c r="X209" t="str">
        <f t="shared" si="96"/>
        <v>9999</v>
      </c>
      <c r="Y209" t="str">
        <f t="shared" si="97"/>
        <v/>
      </c>
      <c r="Z209" t="str">
        <f t="shared" si="98"/>
        <v/>
      </c>
      <c r="AA209" t="str">
        <f t="shared" si="99"/>
        <v>9999</v>
      </c>
      <c r="AE209" t="s">
        <v>438</v>
      </c>
      <c r="AF209">
        <f t="shared" si="78"/>
        <v>68</v>
      </c>
      <c r="AG209" t="str">
        <f t="array" ref="AG209">INDEX($AF$1:$AF$326,MATCH(SMALL(COUNTIF($AF$1:$AF$326,"&lt;"&amp;$AF$1:$AF$326),ROW($AF209:$AG209)),COUNTIF($AF$1:$AF$326,"&lt;"&amp;$AF$1:$AF$326),0))</f>
        <v>9999</v>
      </c>
      <c r="AH209" t="str">
        <f t="array" ref="AH209">INDEX($AE$1:$AE$326,SMALL(IF($AF$1:$AF$326=$AG209,ROW($AF$1:$AF$326)),COUNTIF($AG$1:$AG209,$AG209)),1)</f>
        <v>Exeter</v>
      </c>
      <c r="AI209" t="str">
        <f t="shared" si="79"/>
        <v/>
      </c>
      <c r="AN209" t="e">
        <f t="shared" si="80"/>
        <v>#N/A</v>
      </c>
    </row>
    <row r="210" spans="1:40" x14ac:dyDescent="0.25">
      <c r="A210" t="s">
        <v>438</v>
      </c>
      <c r="B210" t="s">
        <v>439</v>
      </c>
      <c r="C210" t="s">
        <v>13</v>
      </c>
      <c r="D210" t="s">
        <v>14</v>
      </c>
      <c r="E210">
        <v>38886</v>
      </c>
      <c r="F210">
        <v>0.67054076424334386</v>
      </c>
      <c r="G210">
        <f>VLOOKUP($A210,'1213 rural'!$A$4:$C$329,2,FALSE)</f>
        <v>0.66588979523888803</v>
      </c>
      <c r="H210">
        <f>VLOOKUP($A210,'1213 rural'!$A$4:$C$329,3,FALSE)</f>
        <v>12</v>
      </c>
      <c r="I210">
        <f t="shared" si="81"/>
        <v>68</v>
      </c>
      <c r="J210" t="str">
        <f t="shared" si="82"/>
        <v/>
      </c>
      <c r="K210" t="str">
        <f t="shared" si="83"/>
        <v/>
      </c>
      <c r="L210" t="str">
        <f t="shared" si="84"/>
        <v>9999</v>
      </c>
      <c r="M210" t="str">
        <f t="shared" si="85"/>
        <v/>
      </c>
      <c r="N210" t="str">
        <f t="shared" si="86"/>
        <v/>
      </c>
      <c r="O210" t="str">
        <f t="shared" si="87"/>
        <v>9999</v>
      </c>
      <c r="P210" t="str">
        <f t="shared" si="88"/>
        <v/>
      </c>
      <c r="Q210" t="str">
        <f t="shared" si="89"/>
        <v/>
      </c>
      <c r="R210" t="str">
        <f t="shared" si="90"/>
        <v>9999</v>
      </c>
      <c r="S210" t="str">
        <f t="shared" si="91"/>
        <v/>
      </c>
      <c r="T210" t="str">
        <f t="shared" si="92"/>
        <v/>
      </c>
      <c r="U210" t="str">
        <f t="shared" si="93"/>
        <v>9999</v>
      </c>
      <c r="V210" t="str">
        <f t="shared" si="94"/>
        <v>Ribble Valley</v>
      </c>
      <c r="W210">
        <f t="shared" si="95"/>
        <v>0.66588979523888803</v>
      </c>
      <c r="X210">
        <f t="shared" si="96"/>
        <v>31</v>
      </c>
      <c r="Y210" t="str">
        <f t="shared" si="97"/>
        <v/>
      </c>
      <c r="Z210" t="str">
        <f t="shared" si="98"/>
        <v/>
      </c>
      <c r="AA210" t="str">
        <f t="shared" si="99"/>
        <v>9999</v>
      </c>
      <c r="AE210" t="s">
        <v>440</v>
      </c>
      <c r="AF210" t="str">
        <f t="shared" si="78"/>
        <v>9999</v>
      </c>
      <c r="AG210" t="str">
        <f t="array" ref="AG210">INDEX($AF$1:$AF$326,MATCH(SMALL(COUNTIF($AF$1:$AF$326,"&lt;"&amp;$AF$1:$AF$326),ROW($AF210:$AG210)),COUNTIF($AF$1:$AF$326,"&lt;"&amp;$AF$1:$AF$326),0))</f>
        <v>9999</v>
      </c>
      <c r="AH210" t="str">
        <f t="array" ref="AH210">INDEX($AE$1:$AE$326,SMALL(IF($AF$1:$AF$326=$AG210,ROW($AF$1:$AF$326)),COUNTIF($AG$1:$AG210,$AG210)),1)</f>
        <v>Fareham</v>
      </c>
      <c r="AI210" t="str">
        <f t="shared" si="79"/>
        <v/>
      </c>
      <c r="AN210" t="e">
        <f t="shared" si="80"/>
        <v>#N/A</v>
      </c>
    </row>
    <row r="211" spans="1:40" x14ac:dyDescent="0.25">
      <c r="A211" t="s">
        <v>440</v>
      </c>
      <c r="B211" t="s">
        <v>441</v>
      </c>
      <c r="C211" t="s">
        <v>34</v>
      </c>
      <c r="D211" t="s">
        <v>35</v>
      </c>
      <c r="E211">
        <v>0</v>
      </c>
      <c r="F211">
        <v>0</v>
      </c>
      <c r="G211" t="str">
        <f>VLOOKUP($A211,'1213 rural'!$A$4:$C$329,2,FALSE)</f>
        <v/>
      </c>
      <c r="H211" t="str">
        <f>VLOOKUP($A211,'1213 rural'!$A$4:$C$329,3,FALSE)</f>
        <v/>
      </c>
      <c r="I211" t="str">
        <f t="shared" si="81"/>
        <v>9999</v>
      </c>
      <c r="J211" t="str">
        <f t="shared" si="82"/>
        <v>Richmond upon Thames</v>
      </c>
      <c r="K211" t="str">
        <f t="shared" si="83"/>
        <v/>
      </c>
      <c r="L211" t="str">
        <f t="shared" si="84"/>
        <v>9999</v>
      </c>
      <c r="M211" t="str">
        <f t="shared" si="85"/>
        <v/>
      </c>
      <c r="N211" t="str">
        <f t="shared" si="86"/>
        <v/>
      </c>
      <c r="O211" t="str">
        <f t="shared" si="87"/>
        <v>9999</v>
      </c>
      <c r="P211" t="str">
        <f t="shared" si="88"/>
        <v/>
      </c>
      <c r="Q211" t="str">
        <f t="shared" si="89"/>
        <v/>
      </c>
      <c r="R211" t="str">
        <f t="shared" si="90"/>
        <v>9999</v>
      </c>
      <c r="S211" t="str">
        <f t="shared" si="91"/>
        <v/>
      </c>
      <c r="T211" t="str">
        <f t="shared" si="92"/>
        <v/>
      </c>
      <c r="U211" t="str">
        <f t="shared" si="93"/>
        <v>9999</v>
      </c>
      <c r="V211" t="str">
        <f t="shared" si="94"/>
        <v/>
      </c>
      <c r="W211" t="str">
        <f t="shared" si="95"/>
        <v/>
      </c>
      <c r="X211" t="str">
        <f t="shared" si="96"/>
        <v>9999</v>
      </c>
      <c r="Y211" t="str">
        <f t="shared" si="97"/>
        <v/>
      </c>
      <c r="Z211" t="str">
        <f t="shared" si="98"/>
        <v/>
      </c>
      <c r="AA211" t="str">
        <f t="shared" si="99"/>
        <v>9999</v>
      </c>
      <c r="AE211" t="s">
        <v>442</v>
      </c>
      <c r="AF211">
        <f t="shared" si="78"/>
        <v>9</v>
      </c>
      <c r="AG211" t="str">
        <f t="array" ref="AG211">INDEX($AF$1:$AF$326,MATCH(SMALL(COUNTIF($AF$1:$AF$326,"&lt;"&amp;$AF$1:$AF$326),ROW($AF211:$AG211)),COUNTIF($AF$1:$AF$326,"&lt;"&amp;$AF$1:$AF$326),0))</f>
        <v>9999</v>
      </c>
      <c r="AH211" t="str">
        <f t="array" ref="AH211">INDEX($AE$1:$AE$326,SMALL(IF($AF$1:$AF$326=$AG211,ROW($AF$1:$AF$326)),COUNTIF($AG$1:$AG211,$AG211)),1)</f>
        <v>Fenland</v>
      </c>
      <c r="AI211" t="str">
        <f t="shared" si="79"/>
        <v/>
      </c>
      <c r="AN211" t="e">
        <f t="shared" si="80"/>
        <v>#N/A</v>
      </c>
    </row>
    <row r="212" spans="1:40" x14ac:dyDescent="0.25">
      <c r="A212" t="s">
        <v>442</v>
      </c>
      <c r="B212" t="s">
        <v>443</v>
      </c>
      <c r="C212" t="s">
        <v>40</v>
      </c>
      <c r="D212" t="s">
        <v>14</v>
      </c>
      <c r="E212">
        <v>52957</v>
      </c>
      <c r="F212">
        <v>1</v>
      </c>
      <c r="G212">
        <f>VLOOKUP($A212,'1213 rural'!$A$4:$C$329,2,FALSE)</f>
        <v>0.43722218173868688</v>
      </c>
      <c r="H212">
        <f>VLOOKUP($A212,'1213 rural'!$A$4:$C$329,3,FALSE)</f>
        <v>6</v>
      </c>
      <c r="I212">
        <f t="shared" si="81"/>
        <v>9</v>
      </c>
      <c r="J212" t="str">
        <f t="shared" si="82"/>
        <v/>
      </c>
      <c r="K212" t="str">
        <f t="shared" si="83"/>
        <v/>
      </c>
      <c r="L212" t="str">
        <f t="shared" si="84"/>
        <v>9999</v>
      </c>
      <c r="M212" t="str">
        <f t="shared" si="85"/>
        <v/>
      </c>
      <c r="N212" t="str">
        <f t="shared" si="86"/>
        <v/>
      </c>
      <c r="O212" t="str">
        <f t="shared" si="87"/>
        <v>9999</v>
      </c>
      <c r="P212" t="str">
        <f t="shared" si="88"/>
        <v/>
      </c>
      <c r="Q212" t="str">
        <f t="shared" si="89"/>
        <v/>
      </c>
      <c r="R212" t="str">
        <f t="shared" si="90"/>
        <v>9999</v>
      </c>
      <c r="S212" t="str">
        <f t="shared" si="91"/>
        <v/>
      </c>
      <c r="T212" t="str">
        <f t="shared" si="92"/>
        <v/>
      </c>
      <c r="U212" t="str">
        <f t="shared" si="93"/>
        <v>9999</v>
      </c>
      <c r="V212" t="str">
        <f t="shared" si="94"/>
        <v>Richmondshire</v>
      </c>
      <c r="W212">
        <f t="shared" si="95"/>
        <v>0.43722218173868688</v>
      </c>
      <c r="X212">
        <f t="shared" si="96"/>
        <v>4</v>
      </c>
      <c r="Y212" t="str">
        <f t="shared" si="97"/>
        <v/>
      </c>
      <c r="Z212" t="str">
        <f t="shared" si="98"/>
        <v/>
      </c>
      <c r="AA212" t="str">
        <f t="shared" si="99"/>
        <v>9999</v>
      </c>
      <c r="AE212" t="s">
        <v>444</v>
      </c>
      <c r="AF212" t="str">
        <f t="shared" si="78"/>
        <v>9999</v>
      </c>
      <c r="AG212" t="str">
        <f t="array" ref="AG212">INDEX($AF$1:$AF$326,MATCH(SMALL(COUNTIF($AF$1:$AF$326,"&lt;"&amp;$AF$1:$AF$326),ROW($AF212:$AG212)),COUNTIF($AF$1:$AF$326,"&lt;"&amp;$AF$1:$AF$326),0))</f>
        <v>9999</v>
      </c>
      <c r="AH212" t="str">
        <f t="array" ref="AH212">INDEX($AE$1:$AE$326,SMALL(IF($AF$1:$AF$326=$AG212,ROW($AF$1:$AF$326)),COUNTIF($AG$1:$AG212,$AG212)),1)</f>
        <v>Forest Heath</v>
      </c>
      <c r="AI212" t="str">
        <f t="shared" si="79"/>
        <v/>
      </c>
      <c r="AN212" t="e">
        <f t="shared" si="80"/>
        <v>#N/A</v>
      </c>
    </row>
    <row r="213" spans="1:40" x14ac:dyDescent="0.25">
      <c r="A213" t="s">
        <v>444</v>
      </c>
      <c r="B213" t="s">
        <v>445</v>
      </c>
      <c r="C213" t="s">
        <v>13</v>
      </c>
      <c r="D213" t="s">
        <v>35</v>
      </c>
      <c r="E213">
        <v>0</v>
      </c>
      <c r="F213">
        <v>0</v>
      </c>
      <c r="G213" t="str">
        <f>VLOOKUP($A213,'1213 rural'!$A$4:$C$329,2,FALSE)</f>
        <v/>
      </c>
      <c r="H213" t="str">
        <f>VLOOKUP($A213,'1213 rural'!$A$4:$C$329,3,FALSE)</f>
        <v/>
      </c>
      <c r="I213" t="str">
        <f t="shared" si="81"/>
        <v>9999</v>
      </c>
      <c r="J213" t="str">
        <f t="shared" si="82"/>
        <v>Rochdale</v>
      </c>
      <c r="K213" t="str">
        <f t="shared" si="83"/>
        <v/>
      </c>
      <c r="L213" t="str">
        <f t="shared" si="84"/>
        <v>9999</v>
      </c>
      <c r="M213" t="str">
        <f t="shared" si="85"/>
        <v/>
      </c>
      <c r="N213" t="str">
        <f t="shared" si="86"/>
        <v/>
      </c>
      <c r="O213" t="str">
        <f t="shared" si="87"/>
        <v>9999</v>
      </c>
      <c r="P213" t="str">
        <f t="shared" si="88"/>
        <v/>
      </c>
      <c r="Q213" t="str">
        <f t="shared" si="89"/>
        <v/>
      </c>
      <c r="R213" t="str">
        <f t="shared" si="90"/>
        <v>9999</v>
      </c>
      <c r="S213" t="str">
        <f t="shared" si="91"/>
        <v/>
      </c>
      <c r="T213" t="str">
        <f t="shared" si="92"/>
        <v/>
      </c>
      <c r="U213" t="str">
        <f t="shared" si="93"/>
        <v>9999</v>
      </c>
      <c r="V213" t="str">
        <f t="shared" si="94"/>
        <v/>
      </c>
      <c r="W213" t="str">
        <f t="shared" si="95"/>
        <v/>
      </c>
      <c r="X213" t="str">
        <f t="shared" si="96"/>
        <v>9999</v>
      </c>
      <c r="Y213" t="str">
        <f t="shared" si="97"/>
        <v/>
      </c>
      <c r="Z213" t="str">
        <f t="shared" si="98"/>
        <v/>
      </c>
      <c r="AA213" t="str">
        <f t="shared" si="99"/>
        <v>9999</v>
      </c>
      <c r="AE213" t="s">
        <v>446</v>
      </c>
      <c r="AF213" t="str">
        <f t="shared" si="78"/>
        <v>9999</v>
      </c>
      <c r="AG213" t="str">
        <f t="array" ref="AG213">INDEX($AF$1:$AF$326,MATCH(SMALL(COUNTIF($AF$1:$AF$326,"&lt;"&amp;$AF$1:$AF$326),ROW($AF213:$AG213)),COUNTIF($AF$1:$AF$326,"&lt;"&amp;$AF$1:$AF$326),0))</f>
        <v>9999</v>
      </c>
      <c r="AH213" t="str">
        <f t="array" ref="AH213">INDEX($AE$1:$AE$326,SMALL(IF($AF$1:$AF$326=$AG213,ROW($AF$1:$AF$326)),COUNTIF($AG$1:$AG213,$AG213)),1)</f>
        <v>Fylde</v>
      </c>
      <c r="AI213" t="str">
        <f t="shared" si="79"/>
        <v/>
      </c>
      <c r="AN213" t="e">
        <f t="shared" si="80"/>
        <v>#N/A</v>
      </c>
    </row>
    <row r="214" spans="1:40" x14ac:dyDescent="0.25">
      <c r="A214" t="s">
        <v>446</v>
      </c>
      <c r="B214" t="s">
        <v>447</v>
      </c>
      <c r="C214" t="s">
        <v>31</v>
      </c>
      <c r="D214" t="s">
        <v>10</v>
      </c>
      <c r="E214">
        <v>16984</v>
      </c>
      <c r="F214">
        <v>0.20375746814789933</v>
      </c>
      <c r="G214" t="str">
        <f>VLOOKUP($A214,'1213 rural'!$A$4:$C$329,2,FALSE)</f>
        <v/>
      </c>
      <c r="H214" t="str">
        <f>VLOOKUP($A214,'1213 rural'!$A$4:$C$329,3,FALSE)</f>
        <v/>
      </c>
      <c r="I214" t="str">
        <f t="shared" si="81"/>
        <v>9999</v>
      </c>
      <c r="J214" t="str">
        <f t="shared" si="82"/>
        <v/>
      </c>
      <c r="K214" t="str">
        <f t="shared" si="83"/>
        <v/>
      </c>
      <c r="L214" t="str">
        <f t="shared" si="84"/>
        <v>9999</v>
      </c>
      <c r="M214" t="str">
        <f t="shared" si="85"/>
        <v>Rochford</v>
      </c>
      <c r="N214" t="str">
        <f t="shared" si="86"/>
        <v/>
      </c>
      <c r="O214" t="str">
        <f t="shared" si="87"/>
        <v>9999</v>
      </c>
      <c r="P214" t="str">
        <f t="shared" si="88"/>
        <v/>
      </c>
      <c r="Q214" t="str">
        <f t="shared" si="89"/>
        <v/>
      </c>
      <c r="R214" t="str">
        <f t="shared" si="90"/>
        <v>9999</v>
      </c>
      <c r="S214" t="str">
        <f t="shared" si="91"/>
        <v/>
      </c>
      <c r="T214" t="str">
        <f t="shared" si="92"/>
        <v/>
      </c>
      <c r="U214" t="str">
        <f t="shared" si="93"/>
        <v>9999</v>
      </c>
      <c r="V214" t="str">
        <f t="shared" si="94"/>
        <v/>
      </c>
      <c r="W214" t="str">
        <f t="shared" si="95"/>
        <v/>
      </c>
      <c r="X214" t="str">
        <f t="shared" si="96"/>
        <v>9999</v>
      </c>
      <c r="Y214" t="str">
        <f t="shared" si="97"/>
        <v/>
      </c>
      <c r="Z214" t="str">
        <f t="shared" si="98"/>
        <v/>
      </c>
      <c r="AA214" t="str">
        <f t="shared" si="99"/>
        <v>9999</v>
      </c>
      <c r="AE214" t="s">
        <v>448</v>
      </c>
      <c r="AF214" t="str">
        <f t="shared" si="78"/>
        <v>9999</v>
      </c>
      <c r="AG214" t="str">
        <f t="array" ref="AG214">INDEX($AF$1:$AF$326,MATCH(SMALL(COUNTIF($AF$1:$AF$326,"&lt;"&amp;$AF$1:$AF$326),ROW($AF214:$AG214)),COUNTIF($AF$1:$AF$326,"&lt;"&amp;$AF$1:$AF$326),0))</f>
        <v>9999</v>
      </c>
      <c r="AH214" t="str">
        <f t="array" ref="AH214">INDEX($AE$1:$AE$326,SMALL(IF($AF$1:$AF$326=$AG214,ROW($AF$1:$AF$326)),COUNTIF($AG$1:$AG214,$AG214)),1)</f>
        <v>Gateshead</v>
      </c>
      <c r="AI214" t="str">
        <f t="shared" si="79"/>
        <v/>
      </c>
      <c r="AN214" t="e">
        <f t="shared" si="80"/>
        <v>#N/A</v>
      </c>
    </row>
    <row r="215" spans="1:40" x14ac:dyDescent="0.25">
      <c r="A215" t="s">
        <v>448</v>
      </c>
      <c r="B215" t="s">
        <v>449</v>
      </c>
      <c r="C215" t="s">
        <v>13</v>
      </c>
      <c r="D215" t="s">
        <v>23</v>
      </c>
      <c r="E215">
        <v>8533</v>
      </c>
      <c r="F215">
        <v>0.12660988782717075</v>
      </c>
      <c r="G215" t="str">
        <f>VLOOKUP($A215,'1213 rural'!$A$4:$C$329,2,FALSE)</f>
        <v/>
      </c>
      <c r="H215" t="str">
        <f>VLOOKUP($A215,'1213 rural'!$A$4:$C$329,3,FALSE)</f>
        <v/>
      </c>
      <c r="I215" t="str">
        <f t="shared" si="81"/>
        <v>9999</v>
      </c>
      <c r="J215" t="str">
        <f t="shared" si="82"/>
        <v/>
      </c>
      <c r="K215" t="str">
        <f t="shared" si="83"/>
        <v/>
      </c>
      <c r="L215" t="str">
        <f t="shared" si="84"/>
        <v>9999</v>
      </c>
      <c r="M215" t="str">
        <f t="shared" si="85"/>
        <v/>
      </c>
      <c r="N215" t="str">
        <f t="shared" si="86"/>
        <v/>
      </c>
      <c r="O215" t="str">
        <f t="shared" si="87"/>
        <v>9999</v>
      </c>
      <c r="P215" t="str">
        <f t="shared" si="88"/>
        <v>Rossendale</v>
      </c>
      <c r="Q215" t="str">
        <f t="shared" si="89"/>
        <v/>
      </c>
      <c r="R215" t="str">
        <f t="shared" si="90"/>
        <v>9999</v>
      </c>
      <c r="S215" t="str">
        <f t="shared" si="91"/>
        <v/>
      </c>
      <c r="T215" t="str">
        <f t="shared" si="92"/>
        <v/>
      </c>
      <c r="U215" t="str">
        <f t="shared" si="93"/>
        <v>9999</v>
      </c>
      <c r="V215" t="str">
        <f t="shared" si="94"/>
        <v/>
      </c>
      <c r="W215" t="str">
        <f t="shared" si="95"/>
        <v/>
      </c>
      <c r="X215" t="str">
        <f t="shared" si="96"/>
        <v>9999</v>
      </c>
      <c r="Y215" t="str">
        <f t="shared" si="97"/>
        <v/>
      </c>
      <c r="Z215" t="str">
        <f t="shared" si="98"/>
        <v/>
      </c>
      <c r="AA215" t="str">
        <f t="shared" si="99"/>
        <v>9999</v>
      </c>
      <c r="AE215" t="s">
        <v>450</v>
      </c>
      <c r="AF215">
        <f t="shared" si="78"/>
        <v>44</v>
      </c>
      <c r="AG215" t="str">
        <f t="array" ref="AG215">INDEX($AF$1:$AF$326,MATCH(SMALL(COUNTIF($AF$1:$AF$326,"&lt;"&amp;$AF$1:$AF$326),ROW($AF215:$AG215)),COUNTIF($AF$1:$AF$326,"&lt;"&amp;$AF$1:$AF$326),0))</f>
        <v>9999</v>
      </c>
      <c r="AH215" t="str">
        <f t="array" ref="AH215">INDEX($AE$1:$AE$326,SMALL(IF($AF$1:$AF$326=$AG215,ROW($AF$1:$AF$326)),COUNTIF($AG$1:$AG215,$AG215)),1)</f>
        <v>Gedling</v>
      </c>
      <c r="AI215" t="str">
        <f t="shared" si="79"/>
        <v/>
      </c>
      <c r="AN215" t="e">
        <f t="shared" si="80"/>
        <v>#N/A</v>
      </c>
    </row>
    <row r="216" spans="1:40" x14ac:dyDescent="0.25">
      <c r="A216" t="s">
        <v>450</v>
      </c>
      <c r="B216" t="s">
        <v>451</v>
      </c>
      <c r="C216" t="s">
        <v>9</v>
      </c>
      <c r="D216" t="s">
        <v>28</v>
      </c>
      <c r="E216">
        <v>47301</v>
      </c>
      <c r="F216">
        <v>0.52663749624235945</v>
      </c>
      <c r="G216">
        <f>VLOOKUP($A216,'1213 rural'!$A$4:$C$329,2,FALSE)</f>
        <v>0.55318913536538139</v>
      </c>
      <c r="H216">
        <f>VLOOKUP($A216,'1213 rural'!$A$4:$C$329,3,FALSE)</f>
        <v>10</v>
      </c>
      <c r="I216">
        <f t="shared" si="81"/>
        <v>44</v>
      </c>
      <c r="J216" t="str">
        <f t="shared" si="82"/>
        <v/>
      </c>
      <c r="K216" t="str">
        <f t="shared" si="83"/>
        <v/>
      </c>
      <c r="L216" t="str">
        <f t="shared" si="84"/>
        <v>9999</v>
      </c>
      <c r="M216" t="str">
        <f t="shared" si="85"/>
        <v/>
      </c>
      <c r="N216" t="str">
        <f t="shared" si="86"/>
        <v/>
      </c>
      <c r="O216" t="str">
        <f t="shared" si="87"/>
        <v>9999</v>
      </c>
      <c r="P216" t="str">
        <f t="shared" si="88"/>
        <v/>
      </c>
      <c r="Q216" t="str">
        <f t="shared" si="89"/>
        <v/>
      </c>
      <c r="R216" t="str">
        <f t="shared" si="90"/>
        <v>9999</v>
      </c>
      <c r="S216" t="str">
        <f t="shared" si="91"/>
        <v>Rother</v>
      </c>
      <c r="T216">
        <f t="shared" si="92"/>
        <v>0.55318913536538139</v>
      </c>
      <c r="U216">
        <f t="shared" si="93"/>
        <v>11</v>
      </c>
      <c r="V216" t="str">
        <f t="shared" si="94"/>
        <v/>
      </c>
      <c r="W216" t="str">
        <f t="shared" si="95"/>
        <v/>
      </c>
      <c r="X216" t="str">
        <f t="shared" si="96"/>
        <v>9999</v>
      </c>
      <c r="Y216" t="str">
        <f t="shared" si="97"/>
        <v/>
      </c>
      <c r="Z216" t="str">
        <f t="shared" si="98"/>
        <v/>
      </c>
      <c r="AA216" t="str">
        <f t="shared" si="99"/>
        <v>9999</v>
      </c>
      <c r="AE216" t="s">
        <v>452</v>
      </c>
      <c r="AF216">
        <f t="shared" si="78"/>
        <v>143</v>
      </c>
      <c r="AG216" t="str">
        <f t="array" ref="AG216">INDEX($AF$1:$AF$326,MATCH(SMALL(COUNTIF($AF$1:$AF$326,"&lt;"&amp;$AF$1:$AF$326),ROW($AF216:$AG216)),COUNTIF($AF$1:$AF$326,"&lt;"&amp;$AF$1:$AF$326),0))</f>
        <v>9999</v>
      </c>
      <c r="AH216" t="str">
        <f t="array" ref="AH216">INDEX($AE$1:$AE$326,SMALL(IF($AF$1:$AF$326=$AG216,ROW($AF$1:$AF$326)),COUNTIF($AG$1:$AG216,$AG216)),1)</f>
        <v>Gloucester</v>
      </c>
      <c r="AI216" t="str">
        <f t="shared" si="79"/>
        <v/>
      </c>
      <c r="AN216" t="e">
        <f t="shared" si="80"/>
        <v>#N/A</v>
      </c>
    </row>
    <row r="217" spans="1:40" x14ac:dyDescent="0.25">
      <c r="A217" t="s">
        <v>452</v>
      </c>
      <c r="B217" t="s">
        <v>453</v>
      </c>
      <c r="C217" t="s">
        <v>40</v>
      </c>
      <c r="D217" t="s">
        <v>10</v>
      </c>
      <c r="E217">
        <v>29364</v>
      </c>
      <c r="F217">
        <v>0.11533159207399697</v>
      </c>
      <c r="G217">
        <f>VLOOKUP($A217,'1213 rural'!$A$4:$C$329,2,FALSE)</f>
        <v>1.0852713178294573</v>
      </c>
      <c r="H217">
        <f>VLOOKUP($A217,'1213 rural'!$A$4:$C$329,3,FALSE)</f>
        <v>7</v>
      </c>
      <c r="I217">
        <f t="shared" si="81"/>
        <v>143</v>
      </c>
      <c r="J217" t="str">
        <f t="shared" si="82"/>
        <v/>
      </c>
      <c r="K217" t="str">
        <f t="shared" si="83"/>
        <v/>
      </c>
      <c r="L217" t="str">
        <f t="shared" si="84"/>
        <v>9999</v>
      </c>
      <c r="M217" t="str">
        <f t="shared" si="85"/>
        <v>Rotherham</v>
      </c>
      <c r="N217">
        <f t="shared" si="86"/>
        <v>1.0852713178294573</v>
      </c>
      <c r="O217">
        <f t="shared" si="87"/>
        <v>2</v>
      </c>
      <c r="P217" t="str">
        <f t="shared" si="88"/>
        <v/>
      </c>
      <c r="Q217" t="str">
        <f t="shared" si="89"/>
        <v/>
      </c>
      <c r="R217" t="str">
        <f t="shared" si="90"/>
        <v>9999</v>
      </c>
      <c r="S217" t="str">
        <f t="shared" si="91"/>
        <v/>
      </c>
      <c r="T217" t="str">
        <f t="shared" si="92"/>
        <v/>
      </c>
      <c r="U217" t="str">
        <f t="shared" si="93"/>
        <v>9999</v>
      </c>
      <c r="V217" t="str">
        <f t="shared" si="94"/>
        <v/>
      </c>
      <c r="W217" t="str">
        <f t="shared" si="95"/>
        <v/>
      </c>
      <c r="X217" t="str">
        <f t="shared" si="96"/>
        <v>9999</v>
      </c>
      <c r="Y217" t="str">
        <f t="shared" si="97"/>
        <v/>
      </c>
      <c r="Z217" t="str">
        <f t="shared" si="98"/>
        <v/>
      </c>
      <c r="AA217" t="str">
        <f t="shared" si="99"/>
        <v>9999</v>
      </c>
      <c r="AE217" t="s">
        <v>454</v>
      </c>
      <c r="AF217">
        <f t="shared" si="78"/>
        <v>77</v>
      </c>
      <c r="AG217" t="str">
        <f t="array" ref="AG217">INDEX($AF$1:$AF$326,MATCH(SMALL(COUNTIF($AF$1:$AF$326,"&lt;"&amp;$AF$1:$AF$326),ROW($AF217:$AG217)),COUNTIF($AF$1:$AF$326,"&lt;"&amp;$AF$1:$AF$326),0))</f>
        <v>9999</v>
      </c>
      <c r="AH217" t="str">
        <f t="array" ref="AH217">INDEX($AE$1:$AE$326,SMALL(IF($AF$1:$AF$326=$AG217,ROW($AF$1:$AF$326)),COUNTIF($AG$1:$AG217,$AG217)),1)</f>
        <v>Gosport</v>
      </c>
      <c r="AI217" t="str">
        <f t="shared" si="79"/>
        <v/>
      </c>
      <c r="AN217" t="e">
        <f t="shared" si="80"/>
        <v>#N/A</v>
      </c>
    </row>
    <row r="218" spans="1:40" x14ac:dyDescent="0.25">
      <c r="A218" t="s">
        <v>454</v>
      </c>
      <c r="B218" t="s">
        <v>455</v>
      </c>
      <c r="C218" t="s">
        <v>58</v>
      </c>
      <c r="D218" t="s">
        <v>18</v>
      </c>
      <c r="E218">
        <v>25006</v>
      </c>
      <c r="F218">
        <v>0.26549029600373719</v>
      </c>
      <c r="G218">
        <f>VLOOKUP($A218,'1213 rural'!$A$4:$C$329,2,FALSE)</f>
        <v>0.70677621698029869</v>
      </c>
      <c r="H218">
        <f>VLOOKUP($A218,'1213 rural'!$A$4:$C$329,3,FALSE)</f>
        <v>8</v>
      </c>
      <c r="I218">
        <f t="shared" si="81"/>
        <v>77</v>
      </c>
      <c r="J218" t="str">
        <f t="shared" si="82"/>
        <v/>
      </c>
      <c r="K218" t="str">
        <f t="shared" si="83"/>
        <v/>
      </c>
      <c r="L218" t="str">
        <f t="shared" si="84"/>
        <v>9999</v>
      </c>
      <c r="M218" t="str">
        <f t="shared" si="85"/>
        <v/>
      </c>
      <c r="N218" t="str">
        <f t="shared" si="86"/>
        <v/>
      </c>
      <c r="O218" t="str">
        <f t="shared" si="87"/>
        <v>9999</v>
      </c>
      <c r="P218" t="str">
        <f t="shared" si="88"/>
        <v/>
      </c>
      <c r="Q218" t="str">
        <f t="shared" si="89"/>
        <v/>
      </c>
      <c r="R218" t="str">
        <f t="shared" si="90"/>
        <v>9999</v>
      </c>
      <c r="S218" t="str">
        <f t="shared" si="91"/>
        <v/>
      </c>
      <c r="T218" t="str">
        <f t="shared" si="92"/>
        <v/>
      </c>
      <c r="U218" t="str">
        <f t="shared" si="93"/>
        <v>9999</v>
      </c>
      <c r="V218" t="str">
        <f t="shared" si="94"/>
        <v/>
      </c>
      <c r="W218" t="str">
        <f t="shared" si="95"/>
        <v/>
      </c>
      <c r="X218" t="str">
        <f t="shared" si="96"/>
        <v>9999</v>
      </c>
      <c r="Y218" t="str">
        <f t="shared" si="97"/>
        <v>Rugby</v>
      </c>
      <c r="Z218">
        <f t="shared" si="98"/>
        <v>0.70677621698029869</v>
      </c>
      <c r="AA218">
        <f t="shared" si="99"/>
        <v>18</v>
      </c>
      <c r="AE218" t="s">
        <v>456</v>
      </c>
      <c r="AF218" t="str">
        <f t="shared" si="78"/>
        <v>9999</v>
      </c>
      <c r="AG218" t="str">
        <f t="array" ref="AG218">INDEX($AF$1:$AF$326,MATCH(SMALL(COUNTIF($AF$1:$AF$326,"&lt;"&amp;$AF$1:$AF$326),ROW($AF218:$AG218)),COUNTIF($AF$1:$AF$326,"&lt;"&amp;$AF$1:$AF$326),0))</f>
        <v>9999</v>
      </c>
      <c r="AH218" t="str">
        <f t="array" ref="AH218">INDEX($AE$1:$AE$326,SMALL(IF($AF$1:$AF$326=$AG218,ROW($AF$1:$AF$326)),COUNTIF($AG$1:$AG218,$AG218)),1)</f>
        <v>Gravesham</v>
      </c>
      <c r="AI218" t="str">
        <f t="shared" si="79"/>
        <v/>
      </c>
      <c r="AN218" t="e">
        <f t="shared" si="80"/>
        <v>#N/A</v>
      </c>
    </row>
    <row r="219" spans="1:40" x14ac:dyDescent="0.25">
      <c r="A219" t="s">
        <v>456</v>
      </c>
      <c r="B219" t="s">
        <v>457</v>
      </c>
      <c r="C219" t="s">
        <v>9</v>
      </c>
      <c r="D219" t="s">
        <v>35</v>
      </c>
      <c r="E219">
        <v>4609</v>
      </c>
      <c r="F219">
        <v>5.3642923649906887E-2</v>
      </c>
      <c r="G219" t="str">
        <f>VLOOKUP($A219,'1213 rural'!$A$4:$C$329,2,FALSE)</f>
        <v/>
      </c>
      <c r="H219" t="str">
        <f>VLOOKUP($A219,'1213 rural'!$A$4:$C$329,3,FALSE)</f>
        <v/>
      </c>
      <c r="I219" t="str">
        <f t="shared" si="81"/>
        <v>9999</v>
      </c>
      <c r="J219" t="str">
        <f t="shared" si="82"/>
        <v>Runnymede</v>
      </c>
      <c r="K219" t="str">
        <f t="shared" si="83"/>
        <v/>
      </c>
      <c r="L219" t="str">
        <f t="shared" si="84"/>
        <v>9999</v>
      </c>
      <c r="M219" t="str">
        <f t="shared" si="85"/>
        <v/>
      </c>
      <c r="N219" t="str">
        <f t="shared" si="86"/>
        <v/>
      </c>
      <c r="O219" t="str">
        <f t="shared" si="87"/>
        <v>9999</v>
      </c>
      <c r="P219" t="str">
        <f t="shared" si="88"/>
        <v/>
      </c>
      <c r="Q219" t="str">
        <f t="shared" si="89"/>
        <v/>
      </c>
      <c r="R219" t="str">
        <f t="shared" si="90"/>
        <v>9999</v>
      </c>
      <c r="S219" t="str">
        <f t="shared" si="91"/>
        <v/>
      </c>
      <c r="T219" t="str">
        <f t="shared" si="92"/>
        <v/>
      </c>
      <c r="U219" t="str">
        <f t="shared" si="93"/>
        <v>9999</v>
      </c>
      <c r="V219" t="str">
        <f t="shared" si="94"/>
        <v/>
      </c>
      <c r="W219" t="str">
        <f t="shared" si="95"/>
        <v/>
      </c>
      <c r="X219" t="str">
        <f t="shared" si="96"/>
        <v>9999</v>
      </c>
      <c r="Y219" t="str">
        <f t="shared" si="97"/>
        <v/>
      </c>
      <c r="Z219" t="str">
        <f t="shared" si="98"/>
        <v/>
      </c>
      <c r="AA219" t="str">
        <f t="shared" si="99"/>
        <v>9999</v>
      </c>
      <c r="AE219" t="s">
        <v>458</v>
      </c>
      <c r="AF219">
        <f t="shared" si="78"/>
        <v>64</v>
      </c>
      <c r="AG219" t="str">
        <f t="array" ref="AG219">INDEX($AF$1:$AF$326,MATCH(SMALL(COUNTIF($AF$1:$AF$326,"&lt;"&amp;$AF$1:$AF$326),ROW($AF219:$AG219)),COUNTIF($AF$1:$AF$326,"&lt;"&amp;$AF$1:$AF$326),0))</f>
        <v>9999</v>
      </c>
      <c r="AH219" t="str">
        <f t="array" ref="AH219">INDEX($AE$1:$AE$326,SMALL(IF($AF$1:$AF$326=$AG219,ROW($AF$1:$AF$326)),COUNTIF($AG$1:$AG219,$AG219)),1)</f>
        <v>Great Yarmouth</v>
      </c>
      <c r="AI219" t="str">
        <f t="shared" si="79"/>
        <v/>
      </c>
      <c r="AN219" t="e">
        <f t="shared" si="80"/>
        <v>#N/A</v>
      </c>
    </row>
    <row r="220" spans="1:40" x14ac:dyDescent="0.25">
      <c r="A220" t="s">
        <v>458</v>
      </c>
      <c r="B220" t="s">
        <v>459</v>
      </c>
      <c r="C220" t="s">
        <v>17</v>
      </c>
      <c r="D220" t="s">
        <v>28</v>
      </c>
      <c r="E220">
        <v>62877</v>
      </c>
      <c r="F220">
        <v>0.55726706312981367</v>
      </c>
      <c r="G220">
        <f>VLOOKUP($A220,'1213 rural'!$A$4:$C$329,2,FALSE)</f>
        <v>0.6481581505887436</v>
      </c>
      <c r="H220">
        <f>VLOOKUP($A220,'1213 rural'!$A$4:$C$329,3,FALSE)</f>
        <v>12</v>
      </c>
      <c r="I220">
        <f t="shared" si="81"/>
        <v>64</v>
      </c>
      <c r="J220" t="str">
        <f t="shared" si="82"/>
        <v/>
      </c>
      <c r="K220" t="str">
        <f t="shared" si="83"/>
        <v/>
      </c>
      <c r="L220" t="str">
        <f t="shared" si="84"/>
        <v>9999</v>
      </c>
      <c r="M220" t="str">
        <f t="shared" si="85"/>
        <v/>
      </c>
      <c r="N220" t="str">
        <f t="shared" si="86"/>
        <v/>
      </c>
      <c r="O220" t="str">
        <f t="shared" si="87"/>
        <v>9999</v>
      </c>
      <c r="P220" t="str">
        <f t="shared" si="88"/>
        <v/>
      </c>
      <c r="Q220" t="str">
        <f t="shared" si="89"/>
        <v/>
      </c>
      <c r="R220" t="str">
        <f t="shared" si="90"/>
        <v>9999</v>
      </c>
      <c r="S220" t="str">
        <f t="shared" si="91"/>
        <v>Rushcliffe</v>
      </c>
      <c r="T220">
        <f t="shared" si="92"/>
        <v>0.6481581505887436</v>
      </c>
      <c r="U220">
        <f t="shared" si="93"/>
        <v>15</v>
      </c>
      <c r="V220" t="str">
        <f t="shared" si="94"/>
        <v/>
      </c>
      <c r="W220" t="str">
        <f t="shared" si="95"/>
        <v/>
      </c>
      <c r="X220" t="str">
        <f t="shared" si="96"/>
        <v>9999</v>
      </c>
      <c r="Y220" t="str">
        <f t="shared" si="97"/>
        <v/>
      </c>
      <c r="Z220" t="str">
        <f t="shared" si="98"/>
        <v/>
      </c>
      <c r="AA220" t="str">
        <f t="shared" si="99"/>
        <v>9999</v>
      </c>
      <c r="AE220" t="s">
        <v>460</v>
      </c>
      <c r="AF220" t="str">
        <f t="shared" si="78"/>
        <v>9999</v>
      </c>
      <c r="AG220" t="str">
        <f t="array" ref="AG220">INDEX($AF$1:$AF$326,MATCH(SMALL(COUNTIF($AF$1:$AF$326,"&lt;"&amp;$AF$1:$AF$326),ROW($AF220:$AG220)),COUNTIF($AF$1:$AF$326,"&lt;"&amp;$AF$1:$AF$326),0))</f>
        <v>9999</v>
      </c>
      <c r="AH220" t="str">
        <f t="array" ref="AH220">INDEX($AE$1:$AE$326,SMALL(IF($AF$1:$AF$326=$AG220,ROW($AF$1:$AF$326)),COUNTIF($AG$1:$AG220,$AG220)),1)</f>
        <v>Greenwich</v>
      </c>
      <c r="AI220" t="str">
        <f t="shared" si="79"/>
        <v/>
      </c>
      <c r="AN220" t="e">
        <f t="shared" si="80"/>
        <v>#N/A</v>
      </c>
    </row>
    <row r="221" spans="1:40" x14ac:dyDescent="0.25">
      <c r="A221" t="s">
        <v>460</v>
      </c>
      <c r="B221" t="s">
        <v>461</v>
      </c>
      <c r="C221" t="s">
        <v>9</v>
      </c>
      <c r="D221" t="s">
        <v>23</v>
      </c>
      <c r="E221">
        <v>0</v>
      </c>
      <c r="F221">
        <v>0</v>
      </c>
      <c r="G221" t="str">
        <f>VLOOKUP($A221,'1213 rural'!$A$4:$C$329,2,FALSE)</f>
        <v/>
      </c>
      <c r="H221" t="str">
        <f>VLOOKUP($A221,'1213 rural'!$A$4:$C$329,3,FALSE)</f>
        <v/>
      </c>
      <c r="I221" t="str">
        <f t="shared" si="81"/>
        <v>9999</v>
      </c>
      <c r="J221" t="str">
        <f t="shared" si="82"/>
        <v/>
      </c>
      <c r="K221" t="str">
        <f t="shared" si="83"/>
        <v/>
      </c>
      <c r="L221" t="str">
        <f t="shared" si="84"/>
        <v>9999</v>
      </c>
      <c r="M221" t="str">
        <f t="shared" si="85"/>
        <v/>
      </c>
      <c r="N221" t="str">
        <f t="shared" si="86"/>
        <v/>
      </c>
      <c r="O221" t="str">
        <f t="shared" si="87"/>
        <v>9999</v>
      </c>
      <c r="P221" t="str">
        <f t="shared" si="88"/>
        <v>Rushmoor</v>
      </c>
      <c r="Q221" t="str">
        <f t="shared" si="89"/>
        <v/>
      </c>
      <c r="R221" t="str">
        <f t="shared" si="90"/>
        <v>9999</v>
      </c>
      <c r="S221" t="str">
        <f t="shared" si="91"/>
        <v/>
      </c>
      <c r="T221" t="str">
        <f t="shared" si="92"/>
        <v/>
      </c>
      <c r="U221" t="str">
        <f t="shared" si="93"/>
        <v>9999</v>
      </c>
      <c r="V221" t="str">
        <f t="shared" si="94"/>
        <v/>
      </c>
      <c r="W221" t="str">
        <f t="shared" si="95"/>
        <v/>
      </c>
      <c r="X221" t="str">
        <f t="shared" si="96"/>
        <v>9999</v>
      </c>
      <c r="Y221" t="str">
        <f t="shared" si="97"/>
        <v/>
      </c>
      <c r="Z221" t="str">
        <f t="shared" si="98"/>
        <v/>
      </c>
      <c r="AA221" t="str">
        <f t="shared" si="99"/>
        <v>9999</v>
      </c>
      <c r="AE221" t="s">
        <v>462</v>
      </c>
      <c r="AF221">
        <f t="shared" si="78"/>
        <v>106</v>
      </c>
      <c r="AG221" t="str">
        <f t="array" ref="AG221">INDEX($AF$1:$AF$326,MATCH(SMALL(COUNTIF($AF$1:$AF$326,"&lt;"&amp;$AF$1:$AF$326),ROW($AF221:$AG221)),COUNTIF($AF$1:$AF$326,"&lt;"&amp;$AF$1:$AF$326),0))</f>
        <v>9999</v>
      </c>
      <c r="AH221" t="str">
        <f t="array" ref="AH221">INDEX($AE$1:$AE$326,SMALL(IF($AF$1:$AF$326=$AG221,ROW($AF$1:$AF$326)),COUNTIF($AG$1:$AG221,$AG221)),1)</f>
        <v>Hackney</v>
      </c>
      <c r="AI221" t="str">
        <f t="shared" si="79"/>
        <v/>
      </c>
      <c r="AN221" t="e">
        <f t="shared" si="80"/>
        <v>#N/A</v>
      </c>
    </row>
    <row r="222" spans="1:40" x14ac:dyDescent="0.25">
      <c r="A222" t="s">
        <v>462</v>
      </c>
      <c r="B222" t="s">
        <v>463</v>
      </c>
      <c r="C222" t="s">
        <v>17</v>
      </c>
      <c r="D222" t="s">
        <v>14</v>
      </c>
      <c r="E222">
        <v>38559</v>
      </c>
      <c r="F222">
        <v>1</v>
      </c>
      <c r="G222">
        <f>VLOOKUP($A222,'1213 rural'!$A$4:$C$329,2,FALSE)</f>
        <v>0.81294203723274527</v>
      </c>
      <c r="H222">
        <f>VLOOKUP($A222,'1213 rural'!$A$4:$C$329,3,FALSE)</f>
        <v>10</v>
      </c>
      <c r="I222">
        <f t="shared" si="81"/>
        <v>106</v>
      </c>
      <c r="J222" t="str">
        <f t="shared" si="82"/>
        <v/>
      </c>
      <c r="K222" t="str">
        <f t="shared" si="83"/>
        <v/>
      </c>
      <c r="L222" t="str">
        <f t="shared" si="84"/>
        <v>9999</v>
      </c>
      <c r="M222" t="str">
        <f t="shared" si="85"/>
        <v/>
      </c>
      <c r="N222" t="str">
        <f t="shared" si="86"/>
        <v/>
      </c>
      <c r="O222" t="str">
        <f t="shared" si="87"/>
        <v>9999</v>
      </c>
      <c r="P222" t="str">
        <f t="shared" si="88"/>
        <v/>
      </c>
      <c r="Q222" t="str">
        <f t="shared" si="89"/>
        <v/>
      </c>
      <c r="R222" t="str">
        <f t="shared" si="90"/>
        <v>9999</v>
      </c>
      <c r="S222" t="str">
        <f t="shared" si="91"/>
        <v/>
      </c>
      <c r="T222" t="str">
        <f t="shared" si="92"/>
        <v/>
      </c>
      <c r="U222" t="str">
        <f t="shared" si="93"/>
        <v>9999</v>
      </c>
      <c r="V222" t="str">
        <f t="shared" si="94"/>
        <v>Rutland</v>
      </c>
      <c r="W222">
        <f t="shared" si="95"/>
        <v>0.81294203723274527</v>
      </c>
      <c r="X222">
        <f t="shared" si="96"/>
        <v>42</v>
      </c>
      <c r="Y222" t="str">
        <f t="shared" si="97"/>
        <v/>
      </c>
      <c r="Z222" t="str">
        <f t="shared" si="98"/>
        <v/>
      </c>
      <c r="AA222" t="str">
        <f t="shared" si="99"/>
        <v>9999</v>
      </c>
      <c r="AE222" t="s">
        <v>464</v>
      </c>
      <c r="AF222">
        <f t="shared" si="78"/>
        <v>40</v>
      </c>
      <c r="AG222" t="str">
        <f t="array" ref="AG222">INDEX($AF$1:$AF$326,MATCH(SMALL(COUNTIF($AF$1:$AF$326,"&lt;"&amp;$AF$1:$AF$326),ROW($AF222:$AG222)),COUNTIF($AF$1:$AF$326,"&lt;"&amp;$AF$1:$AF$326),0))</f>
        <v>9999</v>
      </c>
      <c r="AH222" t="str">
        <f t="array" ref="AH222">INDEX($AE$1:$AE$326,SMALL(IF($AF$1:$AF$326=$AG222,ROW($AF$1:$AF$326)),COUNTIF($AG$1:$AG222,$AG222)),1)</f>
        <v>Halton</v>
      </c>
      <c r="AI222" t="str">
        <f t="shared" si="79"/>
        <v/>
      </c>
      <c r="AN222" t="e">
        <f t="shared" si="80"/>
        <v>#N/A</v>
      </c>
    </row>
    <row r="223" spans="1:40" x14ac:dyDescent="0.25">
      <c r="A223" t="s">
        <v>464</v>
      </c>
      <c r="B223" t="s">
        <v>465</v>
      </c>
      <c r="C223" t="s">
        <v>40</v>
      </c>
      <c r="D223" t="s">
        <v>14</v>
      </c>
      <c r="E223">
        <v>41037</v>
      </c>
      <c r="F223">
        <v>0.76621606482691662</v>
      </c>
      <c r="G223">
        <f>VLOOKUP($A223,'1213 rural'!$A$4:$C$329,2,FALSE)</f>
        <v>0.54743098459372797</v>
      </c>
      <c r="H223">
        <f>VLOOKUP($A223,'1213 rural'!$A$4:$C$329,3,FALSE)</f>
        <v>7</v>
      </c>
      <c r="I223">
        <f t="shared" si="81"/>
        <v>40</v>
      </c>
      <c r="J223" t="str">
        <f t="shared" si="82"/>
        <v/>
      </c>
      <c r="K223" t="str">
        <f t="shared" si="83"/>
        <v/>
      </c>
      <c r="L223" t="str">
        <f t="shared" si="84"/>
        <v>9999</v>
      </c>
      <c r="M223" t="str">
        <f t="shared" si="85"/>
        <v/>
      </c>
      <c r="N223" t="str">
        <f t="shared" si="86"/>
        <v/>
      </c>
      <c r="O223" t="str">
        <f t="shared" si="87"/>
        <v>9999</v>
      </c>
      <c r="P223" t="str">
        <f t="shared" si="88"/>
        <v/>
      </c>
      <c r="Q223" t="str">
        <f t="shared" si="89"/>
        <v/>
      </c>
      <c r="R223" t="str">
        <f t="shared" si="90"/>
        <v>9999</v>
      </c>
      <c r="S223" t="str">
        <f t="shared" si="91"/>
        <v/>
      </c>
      <c r="T223" t="str">
        <f t="shared" si="92"/>
        <v/>
      </c>
      <c r="U223" t="str">
        <f t="shared" si="93"/>
        <v>9999</v>
      </c>
      <c r="V223" t="str">
        <f t="shared" si="94"/>
        <v>Ryedale</v>
      </c>
      <c r="W223">
        <f t="shared" si="95"/>
        <v>0.54743098459372797</v>
      </c>
      <c r="X223">
        <f t="shared" si="96"/>
        <v>18</v>
      </c>
      <c r="Y223" t="str">
        <f t="shared" si="97"/>
        <v/>
      </c>
      <c r="Z223" t="str">
        <f t="shared" si="98"/>
        <v/>
      </c>
      <c r="AA223" t="str">
        <f t="shared" si="99"/>
        <v>9999</v>
      </c>
      <c r="AE223" t="s">
        <v>466</v>
      </c>
      <c r="AF223" t="str">
        <f t="shared" si="78"/>
        <v>9999</v>
      </c>
      <c r="AG223" t="str">
        <f t="array" ref="AG223">INDEX($AF$1:$AF$326,MATCH(SMALL(COUNTIF($AF$1:$AF$326,"&lt;"&amp;$AF$1:$AF$326),ROW($AF223:$AG223)),COUNTIF($AF$1:$AF$326,"&lt;"&amp;$AF$1:$AF$326),0))</f>
        <v>9999</v>
      </c>
      <c r="AH223" t="str">
        <f t="array" ref="AH223">INDEX($AE$1:$AE$326,SMALL(IF($AF$1:$AF$326=$AG223,ROW($AF$1:$AF$326)),COUNTIF($AG$1:$AG223,$AG223)),1)</f>
        <v>Hammersmith and Fulham</v>
      </c>
      <c r="AI223" t="str">
        <f t="shared" si="79"/>
        <v/>
      </c>
      <c r="AN223" t="e">
        <f t="shared" si="80"/>
        <v>#N/A</v>
      </c>
    </row>
    <row r="224" spans="1:40" x14ac:dyDescent="0.25">
      <c r="A224" t="s">
        <v>466</v>
      </c>
      <c r="B224" t="s">
        <v>467</v>
      </c>
      <c r="C224" t="s">
        <v>13</v>
      </c>
      <c r="D224" t="s">
        <v>35</v>
      </c>
      <c r="E224">
        <v>0</v>
      </c>
      <c r="F224">
        <v>0</v>
      </c>
      <c r="G224" t="str">
        <f>VLOOKUP($A224,'1213 rural'!$A$4:$C$329,2,FALSE)</f>
        <v/>
      </c>
      <c r="H224" t="str">
        <f>VLOOKUP($A224,'1213 rural'!$A$4:$C$329,3,FALSE)</f>
        <v/>
      </c>
      <c r="I224" t="str">
        <f t="shared" si="81"/>
        <v>9999</v>
      </c>
      <c r="J224" t="str">
        <f t="shared" si="82"/>
        <v>Salford</v>
      </c>
      <c r="K224" t="str">
        <f t="shared" si="83"/>
        <v/>
      </c>
      <c r="L224" t="str">
        <f t="shared" si="84"/>
        <v>9999</v>
      </c>
      <c r="M224" t="str">
        <f t="shared" si="85"/>
        <v/>
      </c>
      <c r="N224" t="str">
        <f t="shared" si="86"/>
        <v/>
      </c>
      <c r="O224" t="str">
        <f t="shared" si="87"/>
        <v>9999</v>
      </c>
      <c r="P224" t="str">
        <f t="shared" si="88"/>
        <v/>
      </c>
      <c r="Q224" t="str">
        <f t="shared" si="89"/>
        <v/>
      </c>
      <c r="R224" t="str">
        <f t="shared" si="90"/>
        <v>9999</v>
      </c>
      <c r="S224" t="str">
        <f t="shared" si="91"/>
        <v/>
      </c>
      <c r="T224" t="str">
        <f t="shared" si="92"/>
        <v/>
      </c>
      <c r="U224" t="str">
        <f t="shared" si="93"/>
        <v>9999</v>
      </c>
      <c r="V224" t="str">
        <f t="shared" si="94"/>
        <v/>
      </c>
      <c r="W224" t="str">
        <f t="shared" si="95"/>
        <v/>
      </c>
      <c r="X224" t="str">
        <f t="shared" si="96"/>
        <v>9999</v>
      </c>
      <c r="Y224" t="str">
        <f t="shared" si="97"/>
        <v/>
      </c>
      <c r="Z224" t="str">
        <f t="shared" si="98"/>
        <v/>
      </c>
      <c r="AA224" t="str">
        <f t="shared" si="99"/>
        <v>9999</v>
      </c>
      <c r="AE224" t="s">
        <v>468</v>
      </c>
      <c r="AF224" t="str">
        <f t="shared" si="78"/>
        <v>9999</v>
      </c>
      <c r="AG224" t="str">
        <f t="array" ref="AG224">INDEX($AF$1:$AF$326,MATCH(SMALL(COUNTIF($AF$1:$AF$326,"&lt;"&amp;$AF$1:$AF$326),ROW($AF224:$AG224)),COUNTIF($AF$1:$AF$326,"&lt;"&amp;$AF$1:$AF$326),0))</f>
        <v>9999</v>
      </c>
      <c r="AH224" t="str">
        <f t="array" ref="AH224">INDEX($AE$1:$AE$326,SMALL(IF($AF$1:$AF$326=$AG224,ROW($AF$1:$AF$326)),COUNTIF($AG$1:$AG224,$AG224)),1)</f>
        <v>Haringey</v>
      </c>
      <c r="AI224" t="str">
        <f t="shared" si="79"/>
        <v/>
      </c>
      <c r="AN224" t="e">
        <f t="shared" si="80"/>
        <v>#N/A</v>
      </c>
    </row>
    <row r="225" spans="1:40" x14ac:dyDescent="0.25">
      <c r="A225" t="s">
        <v>468</v>
      </c>
      <c r="B225" t="s">
        <v>469</v>
      </c>
      <c r="C225" t="s">
        <v>58</v>
      </c>
      <c r="D225" t="s">
        <v>35</v>
      </c>
      <c r="E225">
        <v>0</v>
      </c>
      <c r="F225">
        <v>0</v>
      </c>
      <c r="G225" t="str">
        <f>VLOOKUP($A225,'1213 rural'!$A$4:$C$329,2,FALSE)</f>
        <v/>
      </c>
      <c r="H225" t="str">
        <f>VLOOKUP($A225,'1213 rural'!$A$4:$C$329,3,FALSE)</f>
        <v/>
      </c>
      <c r="I225" t="str">
        <f t="shared" si="81"/>
        <v>9999</v>
      </c>
      <c r="J225" t="str">
        <f t="shared" si="82"/>
        <v>Sandwell</v>
      </c>
      <c r="K225" t="str">
        <f t="shared" si="83"/>
        <v/>
      </c>
      <c r="L225" t="str">
        <f t="shared" si="84"/>
        <v>9999</v>
      </c>
      <c r="M225" t="str">
        <f t="shared" si="85"/>
        <v/>
      </c>
      <c r="N225" t="str">
        <f t="shared" si="86"/>
        <v/>
      </c>
      <c r="O225" t="str">
        <f t="shared" si="87"/>
        <v>9999</v>
      </c>
      <c r="P225" t="str">
        <f t="shared" si="88"/>
        <v/>
      </c>
      <c r="Q225" t="str">
        <f t="shared" si="89"/>
        <v/>
      </c>
      <c r="R225" t="str">
        <f t="shared" si="90"/>
        <v>9999</v>
      </c>
      <c r="S225" t="str">
        <f t="shared" si="91"/>
        <v/>
      </c>
      <c r="T225" t="str">
        <f t="shared" si="92"/>
        <v/>
      </c>
      <c r="U225" t="str">
        <f t="shared" si="93"/>
        <v>9999</v>
      </c>
      <c r="V225" t="str">
        <f t="shared" si="94"/>
        <v/>
      </c>
      <c r="W225" t="str">
        <f t="shared" si="95"/>
        <v/>
      </c>
      <c r="X225" t="str">
        <f t="shared" si="96"/>
        <v>9999</v>
      </c>
      <c r="Y225" t="str">
        <f t="shared" si="97"/>
        <v/>
      </c>
      <c r="Z225" t="str">
        <f t="shared" si="98"/>
        <v/>
      </c>
      <c r="AA225" t="str">
        <f t="shared" si="99"/>
        <v>9999</v>
      </c>
      <c r="AE225" t="s">
        <v>470</v>
      </c>
      <c r="AF225" t="str">
        <f t="shared" si="78"/>
        <v>9999</v>
      </c>
      <c r="AG225" t="str">
        <f t="array" ref="AG225">INDEX($AF$1:$AF$326,MATCH(SMALL(COUNTIF($AF$1:$AF$326,"&lt;"&amp;$AF$1:$AF$326),ROW($AF225:$AG225)),COUNTIF($AF$1:$AF$326,"&lt;"&amp;$AF$1:$AF$326),0))</f>
        <v>9999</v>
      </c>
      <c r="AH225" t="str">
        <f t="array" ref="AH225">INDEX($AE$1:$AE$326,SMALL(IF($AF$1:$AF$326=$AG225,ROW($AF$1:$AF$326)),COUNTIF($AG$1:$AG225,$AG225)),1)</f>
        <v>Harlow</v>
      </c>
      <c r="AI225" t="str">
        <f t="shared" si="79"/>
        <v/>
      </c>
      <c r="AN225" t="e">
        <f t="shared" si="80"/>
        <v>#N/A</v>
      </c>
    </row>
    <row r="226" spans="1:40" x14ac:dyDescent="0.25">
      <c r="A226" t="s">
        <v>470</v>
      </c>
      <c r="B226" t="s">
        <v>471</v>
      </c>
      <c r="C226" t="s">
        <v>40</v>
      </c>
      <c r="D226" t="s">
        <v>18</v>
      </c>
      <c r="E226">
        <v>34906</v>
      </c>
      <c r="F226">
        <v>0.32144764711299384</v>
      </c>
      <c r="G226" t="str">
        <f>VLOOKUP($A226,'1213 rural'!$A$4:$C$329,2,FALSE)</f>
        <v/>
      </c>
      <c r="H226" t="str">
        <f>VLOOKUP($A226,'1213 rural'!$A$4:$C$329,3,FALSE)</f>
        <v/>
      </c>
      <c r="I226" t="str">
        <f t="shared" si="81"/>
        <v>9999</v>
      </c>
      <c r="J226" t="str">
        <f t="shared" si="82"/>
        <v/>
      </c>
      <c r="K226" t="str">
        <f t="shared" si="83"/>
        <v/>
      </c>
      <c r="L226" t="str">
        <f t="shared" si="84"/>
        <v>9999</v>
      </c>
      <c r="M226" t="str">
        <f t="shared" si="85"/>
        <v/>
      </c>
      <c r="N226" t="str">
        <f t="shared" si="86"/>
        <v/>
      </c>
      <c r="O226" t="str">
        <f t="shared" si="87"/>
        <v>9999</v>
      </c>
      <c r="P226" t="str">
        <f t="shared" si="88"/>
        <v/>
      </c>
      <c r="Q226" t="str">
        <f t="shared" si="89"/>
        <v/>
      </c>
      <c r="R226" t="str">
        <f t="shared" si="90"/>
        <v>9999</v>
      </c>
      <c r="S226" t="str">
        <f t="shared" si="91"/>
        <v/>
      </c>
      <c r="T226" t="str">
        <f t="shared" si="92"/>
        <v/>
      </c>
      <c r="U226" t="str">
        <f t="shared" si="93"/>
        <v>9999</v>
      </c>
      <c r="V226" t="str">
        <f t="shared" si="94"/>
        <v/>
      </c>
      <c r="W226" t="str">
        <f t="shared" si="95"/>
        <v/>
      </c>
      <c r="X226" t="str">
        <f t="shared" si="96"/>
        <v>9999</v>
      </c>
      <c r="Y226" t="str">
        <f t="shared" si="97"/>
        <v>Scarborough</v>
      </c>
      <c r="Z226" t="str">
        <f t="shared" si="98"/>
        <v/>
      </c>
      <c r="AA226" t="str">
        <f t="shared" si="99"/>
        <v>9999</v>
      </c>
      <c r="AE226" t="s">
        <v>472</v>
      </c>
      <c r="AF226">
        <f t="shared" si="78"/>
        <v>39</v>
      </c>
      <c r="AG226" t="str">
        <f t="array" ref="AG226">INDEX($AF$1:$AF$326,MATCH(SMALL(COUNTIF($AF$1:$AF$326,"&lt;"&amp;$AF$1:$AF$326),ROW($AF226:$AG226)),COUNTIF($AF$1:$AF$326,"&lt;"&amp;$AF$1:$AF$326),0))</f>
        <v>9999</v>
      </c>
      <c r="AH226" t="str">
        <f t="array" ref="AH226">INDEX($AE$1:$AE$326,SMALL(IF($AF$1:$AF$326=$AG226,ROW($AF$1:$AF$326)),COUNTIF($AG$1:$AG226,$AG226)),1)</f>
        <v>Harrow</v>
      </c>
      <c r="AI226" t="str">
        <f t="shared" si="79"/>
        <v/>
      </c>
      <c r="AN226" t="e">
        <f t="shared" si="80"/>
        <v>#N/A</v>
      </c>
    </row>
    <row r="227" spans="1:40" x14ac:dyDescent="0.25">
      <c r="A227" t="s">
        <v>472</v>
      </c>
      <c r="B227" t="s">
        <v>473</v>
      </c>
      <c r="C227" t="s">
        <v>51</v>
      </c>
      <c r="D227" t="s">
        <v>28</v>
      </c>
      <c r="E227">
        <v>51204</v>
      </c>
      <c r="F227">
        <v>0.45394421886912889</v>
      </c>
      <c r="G227">
        <f>VLOOKUP($A227,'1213 rural'!$A$4:$C$329,2,FALSE)</f>
        <v>0.54072321730314299</v>
      </c>
      <c r="H227">
        <f>VLOOKUP($A227,'1213 rural'!$A$4:$C$329,3,FALSE)</f>
        <v>8</v>
      </c>
      <c r="I227">
        <f t="shared" si="81"/>
        <v>39</v>
      </c>
      <c r="J227" t="str">
        <f t="shared" si="82"/>
        <v/>
      </c>
      <c r="K227" t="str">
        <f t="shared" si="83"/>
        <v/>
      </c>
      <c r="L227" t="str">
        <f t="shared" si="84"/>
        <v>9999</v>
      </c>
      <c r="M227" t="str">
        <f t="shared" si="85"/>
        <v/>
      </c>
      <c r="N227" t="str">
        <f t="shared" si="86"/>
        <v/>
      </c>
      <c r="O227" t="str">
        <f t="shared" si="87"/>
        <v>9999</v>
      </c>
      <c r="P227" t="str">
        <f t="shared" si="88"/>
        <v/>
      </c>
      <c r="Q227" t="str">
        <f t="shared" si="89"/>
        <v/>
      </c>
      <c r="R227" t="str">
        <f t="shared" si="90"/>
        <v>9999</v>
      </c>
      <c r="S227" t="str">
        <f t="shared" si="91"/>
        <v>Sedgemoor</v>
      </c>
      <c r="T227">
        <f t="shared" si="92"/>
        <v>0.54072321730314299</v>
      </c>
      <c r="U227">
        <f t="shared" si="93"/>
        <v>8</v>
      </c>
      <c r="V227" t="str">
        <f t="shared" si="94"/>
        <v/>
      </c>
      <c r="W227" t="str">
        <f t="shared" si="95"/>
        <v/>
      </c>
      <c r="X227" t="str">
        <f t="shared" si="96"/>
        <v>9999</v>
      </c>
      <c r="Y227" t="str">
        <f t="shared" si="97"/>
        <v/>
      </c>
      <c r="Z227" t="str">
        <f t="shared" si="98"/>
        <v/>
      </c>
      <c r="AA227" t="str">
        <f t="shared" si="99"/>
        <v>9999</v>
      </c>
      <c r="AE227" t="s">
        <v>474</v>
      </c>
      <c r="AF227" t="str">
        <f t="shared" si="78"/>
        <v>9999</v>
      </c>
      <c r="AG227" t="str">
        <f t="array" ref="AG227">INDEX($AF$1:$AF$326,MATCH(SMALL(COUNTIF($AF$1:$AF$326,"&lt;"&amp;$AF$1:$AF$326),ROW($AF227:$AG227)),COUNTIF($AF$1:$AF$326,"&lt;"&amp;$AF$1:$AF$326),0))</f>
        <v>9999</v>
      </c>
      <c r="AH227" t="str">
        <f t="array" ref="AH227">INDEX($AE$1:$AE$326,SMALL(IF($AF$1:$AF$326=$AG227,ROW($AF$1:$AF$326)),COUNTIF($AG$1:$AG227,$AG227)),1)</f>
        <v>Hartlepool</v>
      </c>
      <c r="AI227" t="str">
        <f t="shared" si="79"/>
        <v/>
      </c>
      <c r="AN227" t="e">
        <f t="shared" si="80"/>
        <v>#N/A</v>
      </c>
    </row>
    <row r="228" spans="1:40" x14ac:dyDescent="0.25">
      <c r="A228" t="s">
        <v>474</v>
      </c>
      <c r="B228" t="s">
        <v>475</v>
      </c>
      <c r="C228" t="s">
        <v>13</v>
      </c>
      <c r="D228" t="s">
        <v>35</v>
      </c>
      <c r="E228">
        <v>2081</v>
      </c>
      <c r="F228">
        <v>7.6261745261584019E-3</v>
      </c>
      <c r="G228" t="str">
        <f>VLOOKUP($A228,'1213 rural'!$A$4:$C$329,2,FALSE)</f>
        <v/>
      </c>
      <c r="H228" t="str">
        <f>VLOOKUP($A228,'1213 rural'!$A$4:$C$329,3,FALSE)</f>
        <v/>
      </c>
      <c r="I228" t="str">
        <f t="shared" si="81"/>
        <v>9999</v>
      </c>
      <c r="J228" t="str">
        <f t="shared" si="82"/>
        <v>Sefton</v>
      </c>
      <c r="K228" t="str">
        <f t="shared" si="83"/>
        <v/>
      </c>
      <c r="L228" t="str">
        <f t="shared" si="84"/>
        <v>9999</v>
      </c>
      <c r="M228" t="str">
        <f t="shared" si="85"/>
        <v/>
      </c>
      <c r="N228" t="str">
        <f t="shared" si="86"/>
        <v/>
      </c>
      <c r="O228" t="str">
        <f t="shared" si="87"/>
        <v>9999</v>
      </c>
      <c r="P228" t="str">
        <f t="shared" si="88"/>
        <v/>
      </c>
      <c r="Q228" t="str">
        <f t="shared" si="89"/>
        <v/>
      </c>
      <c r="R228" t="str">
        <f t="shared" si="90"/>
        <v>9999</v>
      </c>
      <c r="S228" t="str">
        <f t="shared" si="91"/>
        <v/>
      </c>
      <c r="T228" t="str">
        <f t="shared" si="92"/>
        <v/>
      </c>
      <c r="U228" t="str">
        <f t="shared" si="93"/>
        <v>9999</v>
      </c>
      <c r="V228" t="str">
        <f t="shared" si="94"/>
        <v/>
      </c>
      <c r="W228" t="str">
        <f t="shared" si="95"/>
        <v/>
      </c>
      <c r="X228" t="str">
        <f t="shared" si="96"/>
        <v>9999</v>
      </c>
      <c r="Y228" t="str">
        <f t="shared" si="97"/>
        <v/>
      </c>
      <c r="Z228" t="str">
        <f t="shared" si="98"/>
        <v/>
      </c>
      <c r="AA228" t="str">
        <f t="shared" si="99"/>
        <v>9999</v>
      </c>
      <c r="AE228" t="s">
        <v>476</v>
      </c>
      <c r="AF228">
        <f t="shared" si="78"/>
        <v>102</v>
      </c>
      <c r="AG228" t="str">
        <f t="array" ref="AG228">INDEX($AF$1:$AF$326,MATCH(SMALL(COUNTIF($AF$1:$AF$326,"&lt;"&amp;$AF$1:$AF$326),ROW($AF228:$AG228)),COUNTIF($AF$1:$AF$326,"&lt;"&amp;$AF$1:$AF$326),0))</f>
        <v>9999</v>
      </c>
      <c r="AH228" t="str">
        <f t="array" ref="AH228">INDEX($AE$1:$AE$326,SMALL(IF($AF$1:$AF$326=$AG228,ROW($AF$1:$AF$326)),COUNTIF($AG$1:$AG228,$AG228)),1)</f>
        <v>Hastings</v>
      </c>
      <c r="AI228" t="str">
        <f t="shared" si="79"/>
        <v/>
      </c>
      <c r="AN228" t="e">
        <f t="shared" si="80"/>
        <v>#N/A</v>
      </c>
    </row>
    <row r="229" spans="1:40" x14ac:dyDescent="0.25">
      <c r="A229" t="s">
        <v>476</v>
      </c>
      <c r="B229" t="s">
        <v>477</v>
      </c>
      <c r="C229" t="s">
        <v>40</v>
      </c>
      <c r="D229" t="s">
        <v>14</v>
      </c>
      <c r="E229">
        <v>61111</v>
      </c>
      <c r="F229">
        <v>0.73692524750684341</v>
      </c>
      <c r="G229">
        <f>VLOOKUP($A229,'1213 rural'!$A$4:$C$329,2,FALSE)</f>
        <v>0.80299785867237683</v>
      </c>
      <c r="H229">
        <f>VLOOKUP($A229,'1213 rural'!$A$4:$C$329,3,FALSE)</f>
        <v>15</v>
      </c>
      <c r="I229">
        <f t="shared" si="81"/>
        <v>102</v>
      </c>
      <c r="J229" t="str">
        <f t="shared" si="82"/>
        <v/>
      </c>
      <c r="K229" t="str">
        <f t="shared" si="83"/>
        <v/>
      </c>
      <c r="L229" t="str">
        <f t="shared" si="84"/>
        <v>9999</v>
      </c>
      <c r="M229" t="str">
        <f t="shared" si="85"/>
        <v/>
      </c>
      <c r="N229" t="str">
        <f t="shared" si="86"/>
        <v/>
      </c>
      <c r="O229" t="str">
        <f t="shared" si="87"/>
        <v>9999</v>
      </c>
      <c r="P229" t="str">
        <f t="shared" si="88"/>
        <v/>
      </c>
      <c r="Q229" t="str">
        <f t="shared" si="89"/>
        <v/>
      </c>
      <c r="R229" t="str">
        <f t="shared" si="90"/>
        <v>9999</v>
      </c>
      <c r="S229" t="str">
        <f t="shared" si="91"/>
        <v/>
      </c>
      <c r="T229" t="str">
        <f t="shared" si="92"/>
        <v/>
      </c>
      <c r="U229" t="str">
        <f t="shared" si="93"/>
        <v>9999</v>
      </c>
      <c r="V229" t="str">
        <f t="shared" si="94"/>
        <v>Selby</v>
      </c>
      <c r="W229">
        <f t="shared" si="95"/>
        <v>0.80299785867237683</v>
      </c>
      <c r="X229">
        <f t="shared" si="96"/>
        <v>40</v>
      </c>
      <c r="Y229" t="str">
        <f t="shared" si="97"/>
        <v/>
      </c>
      <c r="Z229" t="str">
        <f t="shared" si="98"/>
        <v/>
      </c>
      <c r="AA229" t="str">
        <f t="shared" si="99"/>
        <v>9999</v>
      </c>
      <c r="AE229" t="s">
        <v>478</v>
      </c>
      <c r="AF229">
        <f t="shared" si="78"/>
        <v>128</v>
      </c>
      <c r="AG229" t="str">
        <f t="array" ref="AG229">INDEX($AF$1:$AF$326,MATCH(SMALL(COUNTIF($AF$1:$AF$326,"&lt;"&amp;$AF$1:$AF$326),ROW($AF229:$AG229)),COUNTIF($AF$1:$AF$326,"&lt;"&amp;$AF$1:$AF$326),0))</f>
        <v>9999</v>
      </c>
      <c r="AH229" t="str">
        <f t="array" ref="AH229">INDEX($AE$1:$AE$326,SMALL(IF($AF$1:$AF$326=$AG229,ROW($AF$1:$AF$326)),COUNTIF($AG$1:$AG229,$AG229)),1)</f>
        <v>Havant</v>
      </c>
      <c r="AI229" t="str">
        <f t="shared" si="79"/>
        <v/>
      </c>
      <c r="AN229" t="e">
        <f t="shared" si="80"/>
        <v>#N/A</v>
      </c>
    </row>
    <row r="230" spans="1:40" x14ac:dyDescent="0.25">
      <c r="A230" t="s">
        <v>478</v>
      </c>
      <c r="B230" t="s">
        <v>479</v>
      </c>
      <c r="C230" t="s">
        <v>9</v>
      </c>
      <c r="D230" t="s">
        <v>28</v>
      </c>
      <c r="E230">
        <v>51074</v>
      </c>
      <c r="F230">
        <v>0.44767589646497846</v>
      </c>
      <c r="G230">
        <f>VLOOKUP($A230,'1213 rural'!$A$4:$C$329,2,FALSE)</f>
        <v>0.94719393795879703</v>
      </c>
      <c r="H230">
        <f>VLOOKUP($A230,'1213 rural'!$A$4:$C$329,3,FALSE)</f>
        <v>36</v>
      </c>
      <c r="I230">
        <f t="shared" si="81"/>
        <v>128</v>
      </c>
      <c r="J230" t="str">
        <f t="shared" si="82"/>
        <v/>
      </c>
      <c r="K230" t="str">
        <f t="shared" si="83"/>
        <v/>
      </c>
      <c r="L230" t="str">
        <f t="shared" si="84"/>
        <v>9999</v>
      </c>
      <c r="M230" t="str">
        <f t="shared" si="85"/>
        <v/>
      </c>
      <c r="N230" t="str">
        <f t="shared" si="86"/>
        <v/>
      </c>
      <c r="O230" t="str">
        <f t="shared" si="87"/>
        <v>9999</v>
      </c>
      <c r="P230" t="str">
        <f t="shared" si="88"/>
        <v/>
      </c>
      <c r="Q230" t="str">
        <f t="shared" si="89"/>
        <v/>
      </c>
      <c r="R230" t="str">
        <f t="shared" si="90"/>
        <v>9999</v>
      </c>
      <c r="S230" t="str">
        <f t="shared" si="91"/>
        <v>Sevenoaks</v>
      </c>
      <c r="T230">
        <f t="shared" si="92"/>
        <v>0.94719393795879703</v>
      </c>
      <c r="U230">
        <f t="shared" si="93"/>
        <v>36</v>
      </c>
      <c r="V230" t="str">
        <f t="shared" si="94"/>
        <v/>
      </c>
      <c r="W230" t="str">
        <f t="shared" si="95"/>
        <v/>
      </c>
      <c r="X230" t="str">
        <f t="shared" si="96"/>
        <v>9999</v>
      </c>
      <c r="Y230" t="str">
        <f t="shared" si="97"/>
        <v/>
      </c>
      <c r="Z230" t="str">
        <f t="shared" si="98"/>
        <v/>
      </c>
      <c r="AA230" t="str">
        <f t="shared" si="99"/>
        <v>9999</v>
      </c>
      <c r="AE230" t="s">
        <v>480</v>
      </c>
      <c r="AF230" t="str">
        <f t="shared" si="78"/>
        <v>9999</v>
      </c>
      <c r="AG230" t="str">
        <f t="array" ref="AG230">INDEX($AF$1:$AF$326,MATCH(SMALL(COUNTIF($AF$1:$AF$326,"&lt;"&amp;$AF$1:$AF$326),ROW($AF230:$AG230)),COUNTIF($AF$1:$AF$326,"&lt;"&amp;$AF$1:$AF$326),0))</f>
        <v>9999</v>
      </c>
      <c r="AH230" t="str">
        <f t="array" ref="AH230">INDEX($AE$1:$AE$326,SMALL(IF($AF$1:$AF$326=$AG230,ROW($AF$1:$AF$326)),COUNTIF($AG$1:$AG230,$AG230)),1)</f>
        <v>Havering</v>
      </c>
      <c r="AI230" t="str">
        <f t="shared" si="79"/>
        <v/>
      </c>
      <c r="AN230" t="e">
        <f t="shared" si="80"/>
        <v>#N/A</v>
      </c>
    </row>
    <row r="231" spans="1:40" x14ac:dyDescent="0.25">
      <c r="A231" t="s">
        <v>480</v>
      </c>
      <c r="B231" t="s">
        <v>481</v>
      </c>
      <c r="C231" t="s">
        <v>40</v>
      </c>
      <c r="D231" t="s">
        <v>10</v>
      </c>
      <c r="E231">
        <v>9949</v>
      </c>
      <c r="F231">
        <v>1.79097653134884E-2</v>
      </c>
      <c r="G231" t="str">
        <f>VLOOKUP($A231,'1213 rural'!$A$4:$C$329,2,FALSE)</f>
        <v/>
      </c>
      <c r="H231" t="str">
        <f>VLOOKUP($A231,'1213 rural'!$A$4:$C$329,3,FALSE)</f>
        <v/>
      </c>
      <c r="I231" t="str">
        <f t="shared" si="81"/>
        <v>9999</v>
      </c>
      <c r="J231" t="str">
        <f t="shared" si="82"/>
        <v/>
      </c>
      <c r="K231" t="str">
        <f t="shared" si="83"/>
        <v/>
      </c>
      <c r="L231" t="str">
        <f t="shared" si="84"/>
        <v>9999</v>
      </c>
      <c r="M231" t="str">
        <f t="shared" si="85"/>
        <v>Sheffield</v>
      </c>
      <c r="N231" t="str">
        <f t="shared" si="86"/>
        <v/>
      </c>
      <c r="O231" t="str">
        <f t="shared" si="87"/>
        <v>9999</v>
      </c>
      <c r="P231" t="str">
        <f t="shared" si="88"/>
        <v/>
      </c>
      <c r="Q231" t="str">
        <f t="shared" si="89"/>
        <v/>
      </c>
      <c r="R231" t="str">
        <f t="shared" si="90"/>
        <v>9999</v>
      </c>
      <c r="S231" t="str">
        <f t="shared" si="91"/>
        <v/>
      </c>
      <c r="T231" t="str">
        <f t="shared" si="92"/>
        <v/>
      </c>
      <c r="U231" t="str">
        <f t="shared" si="93"/>
        <v>9999</v>
      </c>
      <c r="V231" t="str">
        <f t="shared" si="94"/>
        <v/>
      </c>
      <c r="W231" t="str">
        <f t="shared" si="95"/>
        <v/>
      </c>
      <c r="X231" t="str">
        <f t="shared" si="96"/>
        <v>9999</v>
      </c>
      <c r="Y231" t="str">
        <f t="shared" si="97"/>
        <v/>
      </c>
      <c r="Z231" t="str">
        <f t="shared" si="98"/>
        <v/>
      </c>
      <c r="AA231" t="str">
        <f t="shared" si="99"/>
        <v>9999</v>
      </c>
      <c r="AE231" t="s">
        <v>482</v>
      </c>
      <c r="AF231">
        <f t="shared" si="78"/>
        <v>85</v>
      </c>
      <c r="AG231" t="str">
        <f t="array" ref="AG231">INDEX($AF$1:$AF$326,MATCH(SMALL(COUNTIF($AF$1:$AF$326,"&lt;"&amp;$AF$1:$AF$326),ROW($AF231:$AG231)),COUNTIF($AF$1:$AF$326,"&lt;"&amp;$AF$1:$AF$326),0))</f>
        <v>9999</v>
      </c>
      <c r="AH231" t="str">
        <f t="array" ref="AH231">INDEX($AE$1:$AE$326,SMALL(IF($AF$1:$AF$326=$AG231,ROW($AF$1:$AF$326)),COUNTIF($AG$1:$AG231,$AG231)),1)</f>
        <v>Hillingdon</v>
      </c>
      <c r="AI231" t="str">
        <f t="shared" si="79"/>
        <v/>
      </c>
      <c r="AN231" t="e">
        <f t="shared" si="80"/>
        <v>#N/A</v>
      </c>
    </row>
    <row r="232" spans="1:40" x14ac:dyDescent="0.25">
      <c r="A232" t="s">
        <v>482</v>
      </c>
      <c r="B232" t="s">
        <v>483</v>
      </c>
      <c r="C232" t="s">
        <v>9</v>
      </c>
      <c r="D232" t="s">
        <v>18</v>
      </c>
      <c r="E232">
        <v>38474</v>
      </c>
      <c r="F232">
        <v>0.38017410895149256</v>
      </c>
      <c r="G232">
        <f>VLOOKUP($A232,'1213 rural'!$A$4:$C$329,2,FALSE)</f>
        <v>0.72757509614385196</v>
      </c>
      <c r="H232">
        <f>VLOOKUP($A232,'1213 rural'!$A$4:$C$329,3,FALSE)</f>
        <v>7</v>
      </c>
      <c r="I232">
        <f t="shared" si="81"/>
        <v>85</v>
      </c>
      <c r="J232" t="str">
        <f t="shared" si="82"/>
        <v/>
      </c>
      <c r="K232" t="str">
        <f t="shared" si="83"/>
        <v/>
      </c>
      <c r="L232" t="str">
        <f t="shared" si="84"/>
        <v>9999</v>
      </c>
      <c r="M232" t="str">
        <f t="shared" si="85"/>
        <v/>
      </c>
      <c r="N232" t="str">
        <f t="shared" si="86"/>
        <v/>
      </c>
      <c r="O232" t="str">
        <f t="shared" si="87"/>
        <v>9999</v>
      </c>
      <c r="P232" t="str">
        <f t="shared" si="88"/>
        <v/>
      </c>
      <c r="Q232" t="str">
        <f t="shared" si="89"/>
        <v/>
      </c>
      <c r="R232" t="str">
        <f t="shared" si="90"/>
        <v>9999</v>
      </c>
      <c r="S232" t="str">
        <f t="shared" si="91"/>
        <v/>
      </c>
      <c r="T232" t="str">
        <f t="shared" si="92"/>
        <v/>
      </c>
      <c r="U232" t="str">
        <f t="shared" si="93"/>
        <v>9999</v>
      </c>
      <c r="V232" t="str">
        <f t="shared" si="94"/>
        <v/>
      </c>
      <c r="W232" t="str">
        <f t="shared" si="95"/>
        <v/>
      </c>
      <c r="X232" t="str">
        <f t="shared" si="96"/>
        <v>9999</v>
      </c>
      <c r="Y232" t="str">
        <f t="shared" si="97"/>
        <v>Shepway</v>
      </c>
      <c r="Z232">
        <f t="shared" si="98"/>
        <v>0.72757509614385196</v>
      </c>
      <c r="AA232">
        <f t="shared" si="99"/>
        <v>20</v>
      </c>
      <c r="AE232" t="s">
        <v>484</v>
      </c>
      <c r="AF232">
        <f t="shared" si="78"/>
        <v>75</v>
      </c>
      <c r="AG232" t="str">
        <f t="array" ref="AG232">INDEX($AF$1:$AF$326,MATCH(SMALL(COUNTIF($AF$1:$AF$326,"&lt;"&amp;$AF$1:$AF$326),ROW($AF232:$AG232)),COUNTIF($AF$1:$AF$326,"&lt;"&amp;$AF$1:$AF$326),0))</f>
        <v>9999</v>
      </c>
      <c r="AH232" t="str">
        <f t="array" ref="AH232">INDEX($AE$1:$AE$326,SMALL(IF($AF$1:$AF$326=$AG232,ROW($AF$1:$AF$326)),COUNTIF($AG$1:$AG232,$AG232)),1)</f>
        <v>Hounslow</v>
      </c>
      <c r="AI232" t="str">
        <f t="shared" si="79"/>
        <v/>
      </c>
      <c r="AN232" t="e">
        <f t="shared" si="80"/>
        <v>#N/A</v>
      </c>
    </row>
    <row r="233" spans="1:40" x14ac:dyDescent="0.25">
      <c r="A233" t="s">
        <v>484</v>
      </c>
      <c r="B233" t="s">
        <v>485</v>
      </c>
      <c r="C233" t="s">
        <v>58</v>
      </c>
      <c r="D233" t="s">
        <v>28</v>
      </c>
      <c r="E233">
        <v>179733</v>
      </c>
      <c r="F233">
        <v>0.57799999999999996</v>
      </c>
      <c r="G233">
        <f>VLOOKUP($A233,'1213 rural'!$A$4:$C$329,2,FALSE)</f>
        <v>0.70330171643635109</v>
      </c>
      <c r="H233">
        <f>VLOOKUP($A233,'1213 rural'!$A$4:$C$329,3,FALSE)</f>
        <v>37</v>
      </c>
      <c r="I233">
        <f t="shared" si="81"/>
        <v>75</v>
      </c>
      <c r="J233" t="str">
        <f t="shared" si="82"/>
        <v/>
      </c>
      <c r="K233" t="str">
        <f t="shared" si="83"/>
        <v/>
      </c>
      <c r="L233" t="str">
        <f t="shared" si="84"/>
        <v>9999</v>
      </c>
      <c r="M233" t="str">
        <f t="shared" si="85"/>
        <v/>
      </c>
      <c r="N233" t="str">
        <f t="shared" si="86"/>
        <v/>
      </c>
      <c r="O233" t="str">
        <f t="shared" si="87"/>
        <v>9999</v>
      </c>
      <c r="P233" t="str">
        <f t="shared" si="88"/>
        <v/>
      </c>
      <c r="Q233" t="str">
        <f t="shared" si="89"/>
        <v/>
      </c>
      <c r="R233" t="str">
        <f t="shared" si="90"/>
        <v>9999</v>
      </c>
      <c r="S233" t="str">
        <f t="shared" si="91"/>
        <v>Shropshire</v>
      </c>
      <c r="T233">
        <f t="shared" si="92"/>
        <v>0.70330171643635109</v>
      </c>
      <c r="U233">
        <f t="shared" si="93"/>
        <v>18</v>
      </c>
      <c r="V233" t="str">
        <f t="shared" si="94"/>
        <v/>
      </c>
      <c r="W233" t="str">
        <f t="shared" si="95"/>
        <v/>
      </c>
      <c r="X233" t="str">
        <f t="shared" si="96"/>
        <v>9999</v>
      </c>
      <c r="Y233" t="str">
        <f t="shared" si="97"/>
        <v/>
      </c>
      <c r="Z233" t="str">
        <f t="shared" si="98"/>
        <v/>
      </c>
      <c r="AA233" t="str">
        <f t="shared" si="99"/>
        <v>9999</v>
      </c>
      <c r="AE233" t="s">
        <v>486</v>
      </c>
      <c r="AF233" t="str">
        <f t="shared" si="78"/>
        <v>9999</v>
      </c>
      <c r="AG233" t="str">
        <f t="array" ref="AG233">INDEX($AF$1:$AF$326,MATCH(SMALL(COUNTIF($AF$1:$AF$326,"&lt;"&amp;$AF$1:$AF$326),ROW($AF233:$AG233)),COUNTIF($AF$1:$AF$326,"&lt;"&amp;$AF$1:$AF$326),0))</f>
        <v>9999</v>
      </c>
      <c r="AH233" t="str">
        <f t="array" ref="AH233">INDEX($AE$1:$AE$326,SMALL(IF($AF$1:$AF$326=$AG233,ROW($AF$1:$AF$326)),COUNTIF($AG$1:$AG233,$AG233)),1)</f>
        <v>Ipswich</v>
      </c>
      <c r="AI233" t="str">
        <f t="shared" si="79"/>
        <v/>
      </c>
      <c r="AN233" t="e">
        <f t="shared" si="80"/>
        <v>#N/A</v>
      </c>
    </row>
    <row r="234" spans="1:40" x14ac:dyDescent="0.25">
      <c r="A234" t="s">
        <v>486</v>
      </c>
      <c r="B234" t="s">
        <v>487</v>
      </c>
      <c r="C234" t="s">
        <v>9</v>
      </c>
      <c r="D234" t="s">
        <v>23</v>
      </c>
      <c r="E234">
        <v>0</v>
      </c>
      <c r="F234">
        <v>0</v>
      </c>
      <c r="G234" t="str">
        <f>VLOOKUP($A234,'1213 rural'!$A$4:$C$329,2,FALSE)</f>
        <v/>
      </c>
      <c r="H234" t="str">
        <f>VLOOKUP($A234,'1213 rural'!$A$4:$C$329,3,FALSE)</f>
        <v/>
      </c>
      <c r="I234" t="str">
        <f t="shared" si="81"/>
        <v>9999</v>
      </c>
      <c r="J234" t="str">
        <f t="shared" si="82"/>
        <v/>
      </c>
      <c r="K234" t="str">
        <f t="shared" si="83"/>
        <v/>
      </c>
      <c r="L234" t="str">
        <f t="shared" si="84"/>
        <v>9999</v>
      </c>
      <c r="M234" t="str">
        <f t="shared" si="85"/>
        <v/>
      </c>
      <c r="N234" t="str">
        <f t="shared" si="86"/>
        <v/>
      </c>
      <c r="O234" t="str">
        <f t="shared" si="87"/>
        <v>9999</v>
      </c>
      <c r="P234" t="str">
        <f t="shared" si="88"/>
        <v>Slough</v>
      </c>
      <c r="Q234" t="str">
        <f t="shared" si="89"/>
        <v/>
      </c>
      <c r="R234" t="str">
        <f t="shared" si="90"/>
        <v>9999</v>
      </c>
      <c r="S234" t="str">
        <f t="shared" si="91"/>
        <v/>
      </c>
      <c r="T234" t="str">
        <f t="shared" si="92"/>
        <v/>
      </c>
      <c r="U234" t="str">
        <f t="shared" si="93"/>
        <v>9999</v>
      </c>
      <c r="V234" t="str">
        <f t="shared" si="94"/>
        <v/>
      </c>
      <c r="W234" t="str">
        <f t="shared" si="95"/>
        <v/>
      </c>
      <c r="X234" t="str">
        <f t="shared" si="96"/>
        <v>9999</v>
      </c>
      <c r="Y234" t="str">
        <f t="shared" si="97"/>
        <v/>
      </c>
      <c r="Z234" t="str">
        <f t="shared" si="98"/>
        <v/>
      </c>
      <c r="AA234" t="str">
        <f t="shared" si="99"/>
        <v>9999</v>
      </c>
      <c r="AE234" t="s">
        <v>488</v>
      </c>
      <c r="AF234">
        <f t="shared" si="78"/>
        <v>29</v>
      </c>
      <c r="AG234" t="str">
        <f t="array" ref="AG234">INDEX($AF$1:$AF$326,MATCH(SMALL(COUNTIF($AF$1:$AF$326,"&lt;"&amp;$AF$1:$AF$326),ROW($AF234:$AG234)),COUNTIF($AF$1:$AF$326,"&lt;"&amp;$AF$1:$AF$326),0))</f>
        <v>9999</v>
      </c>
      <c r="AH234" t="str">
        <f t="array" ref="AH234">INDEX($AE$1:$AE$326,SMALL(IF($AF$1:$AF$326=$AG234,ROW($AF$1:$AF$326)),COUNTIF($AG$1:$AG234,$AG234)),1)</f>
        <v>Isles of Scilly</v>
      </c>
      <c r="AI234" t="str">
        <f t="shared" si="79"/>
        <v/>
      </c>
      <c r="AN234" t="e">
        <f t="shared" si="80"/>
        <v>#N/A</v>
      </c>
    </row>
    <row r="235" spans="1:40" x14ac:dyDescent="0.25">
      <c r="A235" t="s">
        <v>488</v>
      </c>
      <c r="B235" t="s">
        <v>489</v>
      </c>
      <c r="C235" t="s">
        <v>58</v>
      </c>
      <c r="D235" t="s">
        <v>35</v>
      </c>
      <c r="E235">
        <v>21017</v>
      </c>
      <c r="F235">
        <v>0.10197922277052369</v>
      </c>
      <c r="G235">
        <f>VLOOKUP($A235,'1213 rural'!$A$4:$C$329,2,FALSE)</f>
        <v>0.50783977655049828</v>
      </c>
      <c r="H235">
        <f>VLOOKUP($A235,'1213 rural'!$A$4:$C$329,3,FALSE)</f>
        <v>8</v>
      </c>
      <c r="I235">
        <f t="shared" si="81"/>
        <v>29</v>
      </c>
      <c r="J235" t="str">
        <f t="shared" si="82"/>
        <v>Solihull</v>
      </c>
      <c r="K235">
        <f t="shared" si="83"/>
        <v>0.50783977655049828</v>
      </c>
      <c r="L235">
        <f t="shared" si="84"/>
        <v>1</v>
      </c>
      <c r="M235" t="str">
        <f t="shared" si="85"/>
        <v/>
      </c>
      <c r="N235" t="str">
        <f t="shared" si="86"/>
        <v/>
      </c>
      <c r="O235" t="str">
        <f t="shared" si="87"/>
        <v>9999</v>
      </c>
      <c r="P235" t="str">
        <f t="shared" si="88"/>
        <v/>
      </c>
      <c r="Q235" t="str">
        <f t="shared" si="89"/>
        <v/>
      </c>
      <c r="R235" t="str">
        <f t="shared" si="90"/>
        <v>9999</v>
      </c>
      <c r="S235" t="str">
        <f t="shared" si="91"/>
        <v/>
      </c>
      <c r="T235" t="str">
        <f t="shared" si="92"/>
        <v/>
      </c>
      <c r="U235" t="str">
        <f t="shared" si="93"/>
        <v>9999</v>
      </c>
      <c r="V235" t="str">
        <f t="shared" si="94"/>
        <v/>
      </c>
      <c r="W235" t="str">
        <f t="shared" si="95"/>
        <v/>
      </c>
      <c r="X235" t="str">
        <f t="shared" si="96"/>
        <v>9999</v>
      </c>
      <c r="Y235" t="str">
        <f t="shared" si="97"/>
        <v/>
      </c>
      <c r="Z235" t="str">
        <f t="shared" si="98"/>
        <v/>
      </c>
      <c r="AA235" t="str">
        <f t="shared" si="99"/>
        <v>9999</v>
      </c>
      <c r="AE235" t="s">
        <v>490</v>
      </c>
      <c r="AF235">
        <f t="shared" si="78"/>
        <v>20</v>
      </c>
      <c r="AG235" t="str">
        <f t="array" ref="AG235">INDEX($AF$1:$AF$326,MATCH(SMALL(COUNTIF($AF$1:$AF$326,"&lt;"&amp;$AF$1:$AF$326),ROW($AF235:$AG235)),COUNTIF($AF$1:$AF$326,"&lt;"&amp;$AF$1:$AF$326),0))</f>
        <v>9999</v>
      </c>
      <c r="AH235" t="str">
        <f t="array" ref="AH235">INDEX($AE$1:$AE$326,SMALL(IF($AF$1:$AF$326=$AG235,ROW($AF$1:$AF$326)),COUNTIF($AG$1:$AG235,$AG235)),1)</f>
        <v>Islington</v>
      </c>
      <c r="AI235" t="str">
        <f t="shared" si="79"/>
        <v/>
      </c>
      <c r="AN235" t="e">
        <f t="shared" si="80"/>
        <v>#N/A</v>
      </c>
    </row>
    <row r="236" spans="1:40" x14ac:dyDescent="0.25">
      <c r="A236" t="s">
        <v>490</v>
      </c>
      <c r="B236" t="s">
        <v>491</v>
      </c>
      <c r="C236" t="s">
        <v>9</v>
      </c>
      <c r="D236" t="s">
        <v>28</v>
      </c>
      <c r="E236">
        <v>18001</v>
      </c>
      <c r="F236">
        <v>0.26677238170043127</v>
      </c>
      <c r="G236">
        <f>VLOOKUP($A236,'1213 rural'!$A$4:$C$329,2,FALSE)</f>
        <v>0.4724037477363987</v>
      </c>
      <c r="H236">
        <f>VLOOKUP($A236,'1213 rural'!$A$4:$C$329,3,FALSE)</f>
        <v>6</v>
      </c>
      <c r="I236">
        <f t="shared" si="81"/>
        <v>20</v>
      </c>
      <c r="J236" t="str">
        <f t="shared" si="82"/>
        <v/>
      </c>
      <c r="K236" t="str">
        <f t="shared" si="83"/>
        <v/>
      </c>
      <c r="L236" t="str">
        <f t="shared" si="84"/>
        <v>9999</v>
      </c>
      <c r="M236" t="str">
        <f t="shared" si="85"/>
        <v/>
      </c>
      <c r="N236" t="str">
        <f t="shared" si="86"/>
        <v/>
      </c>
      <c r="O236" t="str">
        <f t="shared" si="87"/>
        <v>9999</v>
      </c>
      <c r="P236" t="str">
        <f t="shared" si="88"/>
        <v/>
      </c>
      <c r="Q236" t="str">
        <f t="shared" si="89"/>
        <v/>
      </c>
      <c r="R236" t="str">
        <f t="shared" si="90"/>
        <v>9999</v>
      </c>
      <c r="S236" t="str">
        <f t="shared" si="91"/>
        <v>South Bucks</v>
      </c>
      <c r="T236">
        <f t="shared" si="92"/>
        <v>0.4724037477363987</v>
      </c>
      <c r="U236">
        <f t="shared" si="93"/>
        <v>6</v>
      </c>
      <c r="V236" t="str">
        <f t="shared" si="94"/>
        <v/>
      </c>
      <c r="W236" t="str">
        <f t="shared" si="95"/>
        <v/>
      </c>
      <c r="X236" t="str">
        <f t="shared" si="96"/>
        <v>9999</v>
      </c>
      <c r="Y236" t="str">
        <f t="shared" si="97"/>
        <v/>
      </c>
      <c r="Z236" t="str">
        <f t="shared" si="98"/>
        <v/>
      </c>
      <c r="AA236" t="str">
        <f t="shared" si="99"/>
        <v>9999</v>
      </c>
      <c r="AE236" t="s">
        <v>492</v>
      </c>
      <c r="AF236">
        <f t="shared" si="78"/>
        <v>72</v>
      </c>
      <c r="AG236" t="str">
        <f t="array" ref="AG236">INDEX($AF$1:$AF$326,MATCH(SMALL(COUNTIF($AF$1:$AF$326,"&lt;"&amp;$AF$1:$AF$326),ROW($AF236:$AG236)),COUNTIF($AF$1:$AF$326,"&lt;"&amp;$AF$1:$AF$326),0))</f>
        <v>9999</v>
      </c>
      <c r="AH236" t="str">
        <f t="array" ref="AH236">INDEX($AE$1:$AE$326,SMALL(IF($AF$1:$AF$326=$AG236,ROW($AF$1:$AF$326)),COUNTIF($AG$1:$AG236,$AG236)),1)</f>
        <v>Kensington and Chelsea</v>
      </c>
      <c r="AI236" t="str">
        <f t="shared" si="79"/>
        <v/>
      </c>
      <c r="AN236" t="e">
        <f t="shared" si="80"/>
        <v>#N/A</v>
      </c>
    </row>
    <row r="237" spans="1:40" x14ac:dyDescent="0.25">
      <c r="A237" t="s">
        <v>492</v>
      </c>
      <c r="B237" t="s">
        <v>493</v>
      </c>
      <c r="C237" t="s">
        <v>31</v>
      </c>
      <c r="D237" t="s">
        <v>14</v>
      </c>
      <c r="E237">
        <v>120813</v>
      </c>
      <c r="F237">
        <v>0.8251915905085857</v>
      </c>
      <c r="G237">
        <f>VLOOKUP($A237,'1213 rural'!$A$4:$C$329,2,FALSE)</f>
        <v>0.68746694870438918</v>
      </c>
      <c r="H237">
        <f>VLOOKUP($A237,'1213 rural'!$A$4:$C$329,3,FALSE)</f>
        <v>39</v>
      </c>
      <c r="I237">
        <f t="shared" si="81"/>
        <v>72</v>
      </c>
      <c r="J237" t="str">
        <f t="shared" si="82"/>
        <v/>
      </c>
      <c r="K237" t="str">
        <f t="shared" si="83"/>
        <v/>
      </c>
      <c r="L237" t="str">
        <f t="shared" si="84"/>
        <v>9999</v>
      </c>
      <c r="M237" t="str">
        <f t="shared" si="85"/>
        <v/>
      </c>
      <c r="N237" t="str">
        <f t="shared" si="86"/>
        <v/>
      </c>
      <c r="O237" t="str">
        <f t="shared" si="87"/>
        <v>9999</v>
      </c>
      <c r="P237" t="str">
        <f t="shared" si="88"/>
        <v/>
      </c>
      <c r="Q237" t="str">
        <f t="shared" si="89"/>
        <v/>
      </c>
      <c r="R237" t="str">
        <f t="shared" si="90"/>
        <v>9999</v>
      </c>
      <c r="S237" t="str">
        <f t="shared" si="91"/>
        <v/>
      </c>
      <c r="T237" t="str">
        <f t="shared" si="92"/>
        <v/>
      </c>
      <c r="U237" t="str">
        <f t="shared" si="93"/>
        <v>9999</v>
      </c>
      <c r="V237" t="str">
        <f t="shared" si="94"/>
        <v>South Cambridgeshire</v>
      </c>
      <c r="W237">
        <f t="shared" si="95"/>
        <v>0.68746694870438918</v>
      </c>
      <c r="X237">
        <f t="shared" si="96"/>
        <v>33</v>
      </c>
      <c r="Y237" t="str">
        <f t="shared" si="97"/>
        <v/>
      </c>
      <c r="Z237" t="str">
        <f t="shared" si="98"/>
        <v/>
      </c>
      <c r="AA237" t="str">
        <f t="shared" si="99"/>
        <v>9999</v>
      </c>
      <c r="AE237" t="s">
        <v>494</v>
      </c>
      <c r="AF237">
        <f t="shared" si="78"/>
        <v>139</v>
      </c>
      <c r="AG237" t="str">
        <f t="array" ref="AG237">INDEX($AF$1:$AF$326,MATCH(SMALL(COUNTIF($AF$1:$AF$326,"&lt;"&amp;$AF$1:$AF$326),ROW($AF237:$AG237)),COUNTIF($AF$1:$AF$326,"&lt;"&amp;$AF$1:$AF$326),0))</f>
        <v>9999</v>
      </c>
      <c r="AH237" t="str">
        <f t="array" ref="AH237">INDEX($AE$1:$AE$326,SMALL(IF($AF$1:$AF$326=$AG237,ROW($AF$1:$AF$326)),COUNTIF($AG$1:$AG237,$AG237)),1)</f>
        <v>King`s Lynn and West Norfolk</v>
      </c>
      <c r="AI237" t="str">
        <f t="shared" si="79"/>
        <v/>
      </c>
      <c r="AN237" t="e">
        <f t="shared" si="80"/>
        <v>#N/A</v>
      </c>
    </row>
    <row r="238" spans="1:40" x14ac:dyDescent="0.25">
      <c r="A238" t="s">
        <v>494</v>
      </c>
      <c r="B238" t="s">
        <v>495</v>
      </c>
      <c r="C238" t="s">
        <v>17</v>
      </c>
      <c r="D238" t="s">
        <v>18</v>
      </c>
      <c r="E238">
        <v>42807</v>
      </c>
      <c r="F238">
        <v>0.45581548880346706</v>
      </c>
      <c r="G238">
        <f>VLOOKUP($A238,'1213 rural'!$A$4:$C$329,2,FALSE)</f>
        <v>1.0563645966950879</v>
      </c>
      <c r="H238">
        <f>VLOOKUP($A238,'1213 rural'!$A$4:$C$329,3,FALSE)</f>
        <v>14</v>
      </c>
      <c r="I238">
        <f t="shared" si="81"/>
        <v>139</v>
      </c>
      <c r="J238" t="str">
        <f t="shared" si="82"/>
        <v/>
      </c>
      <c r="K238" t="str">
        <f t="shared" si="83"/>
        <v/>
      </c>
      <c r="L238" t="str">
        <f t="shared" si="84"/>
        <v>9999</v>
      </c>
      <c r="M238" t="str">
        <f t="shared" si="85"/>
        <v/>
      </c>
      <c r="N238" t="str">
        <f t="shared" si="86"/>
        <v/>
      </c>
      <c r="O238" t="str">
        <f t="shared" si="87"/>
        <v>9999</v>
      </c>
      <c r="P238" t="str">
        <f t="shared" si="88"/>
        <v/>
      </c>
      <c r="Q238" t="str">
        <f t="shared" si="89"/>
        <v/>
      </c>
      <c r="R238" t="str">
        <f t="shared" si="90"/>
        <v>9999</v>
      </c>
      <c r="S238" t="str">
        <f t="shared" si="91"/>
        <v/>
      </c>
      <c r="T238" t="str">
        <f t="shared" si="92"/>
        <v/>
      </c>
      <c r="U238" t="str">
        <f t="shared" si="93"/>
        <v>9999</v>
      </c>
      <c r="V238" t="str">
        <f t="shared" si="94"/>
        <v/>
      </c>
      <c r="W238" t="str">
        <f t="shared" si="95"/>
        <v/>
      </c>
      <c r="X238" t="str">
        <f t="shared" si="96"/>
        <v>9999</v>
      </c>
      <c r="Y238" t="str">
        <f t="shared" si="97"/>
        <v>South Derbyshire</v>
      </c>
      <c r="Z238">
        <f t="shared" si="98"/>
        <v>1.0563645966950879</v>
      </c>
      <c r="AA238">
        <f t="shared" si="99"/>
        <v>41</v>
      </c>
      <c r="AE238" t="s">
        <v>496</v>
      </c>
      <c r="AF238">
        <f t="shared" si="78"/>
        <v>148</v>
      </c>
      <c r="AG238" t="str">
        <f t="array" ref="AG238">INDEX($AF$1:$AF$326,MATCH(SMALL(COUNTIF($AF$1:$AF$326,"&lt;"&amp;$AF$1:$AF$326),ROW($AF238:$AG238)),COUNTIF($AF$1:$AF$326,"&lt;"&amp;$AF$1:$AF$326),0))</f>
        <v>9999</v>
      </c>
      <c r="AH238" t="str">
        <f t="array" ref="AH238">INDEX($AE$1:$AE$326,SMALL(IF($AF$1:$AF$326=$AG238,ROW($AF$1:$AF$326)),COUNTIF($AG$1:$AG238,$AG238)),1)</f>
        <v>Kingston upon Hull City of</v>
      </c>
      <c r="AI238" t="str">
        <f t="shared" si="79"/>
        <v/>
      </c>
      <c r="AN238" t="e">
        <f t="shared" si="80"/>
        <v>#N/A</v>
      </c>
    </row>
    <row r="239" spans="1:40" x14ac:dyDescent="0.25">
      <c r="A239" t="s">
        <v>496</v>
      </c>
      <c r="B239" t="s">
        <v>497</v>
      </c>
      <c r="C239" t="s">
        <v>51</v>
      </c>
      <c r="D239" t="s">
        <v>10</v>
      </c>
      <c r="E239">
        <v>36171</v>
      </c>
      <c r="F239">
        <v>0.13658402120637703</v>
      </c>
      <c r="G239">
        <f>VLOOKUP($A239,'1213 rural'!$A$4:$C$329,2,FALSE)</f>
        <v>1.1710848504205258</v>
      </c>
      <c r="H239">
        <f>VLOOKUP($A239,'1213 rural'!$A$4:$C$329,3,FALSE)</f>
        <v>22</v>
      </c>
      <c r="I239">
        <f t="shared" si="81"/>
        <v>148</v>
      </c>
      <c r="J239" t="str">
        <f t="shared" si="82"/>
        <v/>
      </c>
      <c r="K239" t="str">
        <f t="shared" si="83"/>
        <v/>
      </c>
      <c r="L239" t="str">
        <f t="shared" si="84"/>
        <v>9999</v>
      </c>
      <c r="M239" t="str">
        <f t="shared" si="85"/>
        <v>South Gloucestershire</v>
      </c>
      <c r="N239">
        <f t="shared" si="86"/>
        <v>1.1710848504205258</v>
      </c>
      <c r="O239">
        <f t="shared" si="87"/>
        <v>3</v>
      </c>
      <c r="P239" t="str">
        <f t="shared" si="88"/>
        <v/>
      </c>
      <c r="Q239" t="str">
        <f t="shared" si="89"/>
        <v/>
      </c>
      <c r="R239" t="str">
        <f t="shared" si="90"/>
        <v>9999</v>
      </c>
      <c r="S239" t="str">
        <f t="shared" si="91"/>
        <v/>
      </c>
      <c r="T239" t="str">
        <f t="shared" si="92"/>
        <v/>
      </c>
      <c r="U239" t="str">
        <f t="shared" si="93"/>
        <v>9999</v>
      </c>
      <c r="V239" t="str">
        <f t="shared" si="94"/>
        <v/>
      </c>
      <c r="W239" t="str">
        <f t="shared" si="95"/>
        <v/>
      </c>
      <c r="X239" t="str">
        <f t="shared" si="96"/>
        <v>9999</v>
      </c>
      <c r="Y239" t="str">
        <f t="shared" si="97"/>
        <v/>
      </c>
      <c r="Z239" t="str">
        <f t="shared" si="98"/>
        <v/>
      </c>
      <c r="AA239" t="str">
        <f t="shared" si="99"/>
        <v>9999</v>
      </c>
      <c r="AE239" t="s">
        <v>498</v>
      </c>
      <c r="AF239">
        <f t="shared" si="78"/>
        <v>27</v>
      </c>
      <c r="AG239" t="str">
        <f t="array" ref="AG239">INDEX($AF$1:$AF$326,MATCH(SMALL(COUNTIF($AF$1:$AF$326,"&lt;"&amp;$AF$1:$AF$326),ROW($AF239:$AG239)),COUNTIF($AF$1:$AF$326,"&lt;"&amp;$AF$1:$AF$326),0))</f>
        <v>9999</v>
      </c>
      <c r="AH239" t="str">
        <f t="array" ref="AH239">INDEX($AE$1:$AE$326,SMALL(IF($AF$1:$AF$326=$AG239,ROW($AF$1:$AF$326)),COUNTIF($AG$1:$AG239,$AG239)),1)</f>
        <v>Kingston upon Thames</v>
      </c>
      <c r="AI239" t="str">
        <f t="shared" si="79"/>
        <v/>
      </c>
      <c r="AN239" t="e">
        <f t="shared" si="80"/>
        <v>#N/A</v>
      </c>
    </row>
    <row r="240" spans="1:40" x14ac:dyDescent="0.25">
      <c r="A240" t="s">
        <v>498</v>
      </c>
      <c r="B240" t="s">
        <v>499</v>
      </c>
      <c r="C240" t="s">
        <v>51</v>
      </c>
      <c r="D240" t="s">
        <v>14</v>
      </c>
      <c r="E240">
        <v>68255</v>
      </c>
      <c r="F240">
        <v>0.81523816348956091</v>
      </c>
      <c r="G240">
        <f>VLOOKUP($A240,'1213 rural'!$A$4:$C$329,2,FALSE)</f>
        <v>0.50016076596048731</v>
      </c>
      <c r="H240">
        <f>VLOOKUP($A240,'1213 rural'!$A$4:$C$329,3,FALSE)</f>
        <v>14</v>
      </c>
      <c r="I240">
        <f t="shared" si="81"/>
        <v>27</v>
      </c>
      <c r="J240" t="str">
        <f t="shared" si="82"/>
        <v/>
      </c>
      <c r="K240" t="str">
        <f t="shared" si="83"/>
        <v/>
      </c>
      <c r="L240" t="str">
        <f t="shared" si="84"/>
        <v>9999</v>
      </c>
      <c r="M240" t="str">
        <f t="shared" si="85"/>
        <v/>
      </c>
      <c r="N240" t="str">
        <f t="shared" si="86"/>
        <v/>
      </c>
      <c r="O240" t="str">
        <f t="shared" si="87"/>
        <v>9999</v>
      </c>
      <c r="P240" t="str">
        <f t="shared" si="88"/>
        <v/>
      </c>
      <c r="Q240" t="str">
        <f t="shared" si="89"/>
        <v/>
      </c>
      <c r="R240" t="str">
        <f t="shared" si="90"/>
        <v>9999</v>
      </c>
      <c r="S240" t="str">
        <f t="shared" si="91"/>
        <v/>
      </c>
      <c r="T240" t="str">
        <f t="shared" si="92"/>
        <v/>
      </c>
      <c r="U240" t="str">
        <f t="shared" si="93"/>
        <v>9999</v>
      </c>
      <c r="V240" t="str">
        <f t="shared" si="94"/>
        <v>South Hams</v>
      </c>
      <c r="W240">
        <f t="shared" si="95"/>
        <v>0.50016076596048731</v>
      </c>
      <c r="X240">
        <f t="shared" si="96"/>
        <v>10</v>
      </c>
      <c r="Y240" t="str">
        <f t="shared" si="97"/>
        <v/>
      </c>
      <c r="Z240" t="str">
        <f t="shared" si="98"/>
        <v/>
      </c>
      <c r="AA240" t="str">
        <f t="shared" si="99"/>
        <v>9999</v>
      </c>
      <c r="AE240" t="s">
        <v>500</v>
      </c>
      <c r="AF240">
        <f t="shared" si="78"/>
        <v>83</v>
      </c>
      <c r="AG240" t="str">
        <f t="array" ref="AG240">INDEX($AF$1:$AF$326,MATCH(SMALL(COUNTIF($AF$1:$AF$326,"&lt;"&amp;$AF$1:$AF$326),ROW($AF240:$AG240)),COUNTIF($AF$1:$AF$326,"&lt;"&amp;$AF$1:$AF$326),0))</f>
        <v>9999</v>
      </c>
      <c r="AH240" t="str">
        <f t="array" ref="AH240">INDEX($AE$1:$AE$326,SMALL(IF($AF$1:$AF$326=$AG240,ROW($AF$1:$AF$326)),COUNTIF($AG$1:$AG240,$AG240)),1)</f>
        <v>Knowsley</v>
      </c>
      <c r="AI240" t="str">
        <f t="shared" si="79"/>
        <v/>
      </c>
      <c r="AN240" t="e">
        <f t="shared" si="80"/>
        <v>#N/A</v>
      </c>
    </row>
    <row r="241" spans="1:40" x14ac:dyDescent="0.25">
      <c r="A241" t="s">
        <v>500</v>
      </c>
      <c r="B241" t="s">
        <v>501</v>
      </c>
      <c r="C241" t="s">
        <v>17</v>
      </c>
      <c r="D241" t="s">
        <v>14</v>
      </c>
      <c r="E241">
        <v>53717</v>
      </c>
      <c r="F241">
        <v>0.63524556237509022</v>
      </c>
      <c r="G241">
        <f>VLOOKUP($A241,'1213 rural'!$A$4:$C$329,2,FALSE)</f>
        <v>0.7231965286566624</v>
      </c>
      <c r="H241">
        <f>VLOOKUP($A241,'1213 rural'!$A$4:$C$329,3,FALSE)</f>
        <v>8</v>
      </c>
      <c r="I241">
        <f t="shared" si="81"/>
        <v>83</v>
      </c>
      <c r="J241" t="str">
        <f t="shared" si="82"/>
        <v/>
      </c>
      <c r="K241" t="str">
        <f t="shared" si="83"/>
        <v/>
      </c>
      <c r="L241" t="str">
        <f t="shared" si="84"/>
        <v>9999</v>
      </c>
      <c r="M241" t="str">
        <f t="shared" si="85"/>
        <v/>
      </c>
      <c r="N241" t="str">
        <f t="shared" si="86"/>
        <v/>
      </c>
      <c r="O241" t="str">
        <f t="shared" si="87"/>
        <v>9999</v>
      </c>
      <c r="P241" t="str">
        <f t="shared" si="88"/>
        <v/>
      </c>
      <c r="Q241" t="str">
        <f t="shared" si="89"/>
        <v/>
      </c>
      <c r="R241" t="str">
        <f t="shared" si="90"/>
        <v>9999</v>
      </c>
      <c r="S241" t="str">
        <f t="shared" si="91"/>
        <v/>
      </c>
      <c r="T241" t="str">
        <f t="shared" si="92"/>
        <v/>
      </c>
      <c r="U241" t="str">
        <f t="shared" si="93"/>
        <v>9999</v>
      </c>
      <c r="V241" t="str">
        <f t="shared" si="94"/>
        <v>South Holland</v>
      </c>
      <c r="W241">
        <f t="shared" si="95"/>
        <v>0.7231965286566624</v>
      </c>
      <c r="X241">
        <f t="shared" si="96"/>
        <v>35</v>
      </c>
      <c r="Y241" t="str">
        <f t="shared" si="97"/>
        <v/>
      </c>
      <c r="Z241" t="str">
        <f t="shared" si="98"/>
        <v/>
      </c>
      <c r="AA241" t="str">
        <f t="shared" si="99"/>
        <v>9999</v>
      </c>
      <c r="AE241" t="s">
        <v>502</v>
      </c>
      <c r="AF241">
        <f t="shared" si="78"/>
        <v>81</v>
      </c>
      <c r="AG241" t="str">
        <f t="array" ref="AG241">INDEX($AF$1:$AF$326,MATCH(SMALL(COUNTIF($AF$1:$AF$326,"&lt;"&amp;$AF$1:$AF$326),ROW($AF241:$AG241)),COUNTIF($AF$1:$AF$326,"&lt;"&amp;$AF$1:$AF$326),0))</f>
        <v>9999</v>
      </c>
      <c r="AH241" t="str">
        <f t="array" ref="AH241">INDEX($AE$1:$AE$326,SMALL(IF($AF$1:$AF$326=$AG241,ROW($AF$1:$AF$326)),COUNTIF($AG$1:$AG241,$AG241)),1)</f>
        <v>Lambeth</v>
      </c>
      <c r="AI241" t="str">
        <f t="shared" si="79"/>
        <v/>
      </c>
      <c r="AN241" t="e">
        <f t="shared" si="80"/>
        <v>#N/A</v>
      </c>
    </row>
    <row r="242" spans="1:40" x14ac:dyDescent="0.25">
      <c r="A242" t="s">
        <v>502</v>
      </c>
      <c r="B242" t="s">
        <v>503</v>
      </c>
      <c r="C242" t="s">
        <v>17</v>
      </c>
      <c r="D242" t="s">
        <v>28</v>
      </c>
      <c r="E242">
        <v>42645</v>
      </c>
      <c r="F242">
        <v>0.32240627197193639</v>
      </c>
      <c r="G242">
        <f>VLOOKUP($A242,'1213 rural'!$A$4:$C$329,2,FALSE)</f>
        <v>0.71854566357692029</v>
      </c>
      <c r="H242">
        <f>VLOOKUP($A242,'1213 rural'!$A$4:$C$329,3,FALSE)</f>
        <v>10</v>
      </c>
      <c r="I242">
        <f t="shared" si="81"/>
        <v>81</v>
      </c>
      <c r="J242" t="str">
        <f t="shared" si="82"/>
        <v/>
      </c>
      <c r="K242" t="str">
        <f t="shared" si="83"/>
        <v/>
      </c>
      <c r="L242" t="str">
        <f t="shared" si="84"/>
        <v>9999</v>
      </c>
      <c r="M242" t="str">
        <f t="shared" si="85"/>
        <v/>
      </c>
      <c r="N242" t="str">
        <f t="shared" si="86"/>
        <v/>
      </c>
      <c r="O242" t="str">
        <f t="shared" si="87"/>
        <v>9999</v>
      </c>
      <c r="P242" t="str">
        <f t="shared" si="88"/>
        <v/>
      </c>
      <c r="Q242" t="str">
        <f t="shared" si="89"/>
        <v/>
      </c>
      <c r="R242" t="str">
        <f t="shared" si="90"/>
        <v>9999</v>
      </c>
      <c r="S242" t="str">
        <f t="shared" si="91"/>
        <v>South Kesteven</v>
      </c>
      <c r="T242">
        <f t="shared" si="92"/>
        <v>0.71854566357692029</v>
      </c>
      <c r="U242">
        <f t="shared" si="93"/>
        <v>19</v>
      </c>
      <c r="V242" t="str">
        <f t="shared" si="94"/>
        <v/>
      </c>
      <c r="W242" t="str">
        <f t="shared" si="95"/>
        <v/>
      </c>
      <c r="X242" t="str">
        <f t="shared" si="96"/>
        <v>9999</v>
      </c>
      <c r="Y242" t="str">
        <f t="shared" si="97"/>
        <v/>
      </c>
      <c r="Z242" t="str">
        <f t="shared" si="98"/>
        <v/>
      </c>
      <c r="AA242" t="str">
        <f t="shared" si="99"/>
        <v>9999</v>
      </c>
      <c r="AE242" t="s">
        <v>504</v>
      </c>
      <c r="AF242">
        <f t="shared" si="78"/>
        <v>35</v>
      </c>
      <c r="AG242" t="str">
        <f t="array" ref="AG242">INDEX($AF$1:$AF$326,MATCH(SMALL(COUNTIF($AF$1:$AF$326,"&lt;"&amp;$AF$1:$AF$326),ROW($AF242:$AG242)),COUNTIF($AF$1:$AF$326,"&lt;"&amp;$AF$1:$AF$326),0))</f>
        <v>9999</v>
      </c>
      <c r="AH242" t="str">
        <f t="array" ref="AH242">INDEX($AE$1:$AE$326,SMALL(IF($AF$1:$AF$326=$AG242,ROW($AF$1:$AF$326)),COUNTIF($AG$1:$AG242,$AG242)),1)</f>
        <v>Leicester</v>
      </c>
      <c r="AI242" t="str">
        <f t="shared" si="79"/>
        <v/>
      </c>
      <c r="AN242" t="e">
        <f t="shared" si="80"/>
        <v>#N/A</v>
      </c>
    </row>
    <row r="243" spans="1:40" x14ac:dyDescent="0.25">
      <c r="A243" t="s">
        <v>504</v>
      </c>
      <c r="B243" t="s">
        <v>505</v>
      </c>
      <c r="C243" t="s">
        <v>13</v>
      </c>
      <c r="D243" t="s">
        <v>14</v>
      </c>
      <c r="E243">
        <v>64422</v>
      </c>
      <c r="F243">
        <v>0.62098880866773987</v>
      </c>
      <c r="G243">
        <f>VLOOKUP($A243,'1213 rural'!$A$4:$C$329,2,FALSE)</f>
        <v>0.5258913858990989</v>
      </c>
      <c r="H243">
        <f>VLOOKUP($A243,'1213 rural'!$A$4:$C$329,3,FALSE)</f>
        <v>15</v>
      </c>
      <c r="I243">
        <f t="shared" si="81"/>
        <v>35</v>
      </c>
      <c r="J243" t="str">
        <f t="shared" si="82"/>
        <v/>
      </c>
      <c r="K243" t="str">
        <f t="shared" si="83"/>
        <v/>
      </c>
      <c r="L243" t="str">
        <f t="shared" si="84"/>
        <v>9999</v>
      </c>
      <c r="M243" t="str">
        <f t="shared" si="85"/>
        <v/>
      </c>
      <c r="N243" t="str">
        <f t="shared" si="86"/>
        <v/>
      </c>
      <c r="O243" t="str">
        <f t="shared" si="87"/>
        <v>9999</v>
      </c>
      <c r="P243" t="str">
        <f t="shared" si="88"/>
        <v/>
      </c>
      <c r="Q243" t="str">
        <f t="shared" si="89"/>
        <v/>
      </c>
      <c r="R243" t="str">
        <f t="shared" si="90"/>
        <v>9999</v>
      </c>
      <c r="S243" t="str">
        <f t="shared" si="91"/>
        <v/>
      </c>
      <c r="T243" t="str">
        <f t="shared" si="92"/>
        <v/>
      </c>
      <c r="U243" t="str">
        <f t="shared" si="93"/>
        <v>9999</v>
      </c>
      <c r="V243" t="str">
        <f t="shared" si="94"/>
        <v>South Lakeland</v>
      </c>
      <c r="W243">
        <f t="shared" si="95"/>
        <v>0.5258913858990989</v>
      </c>
      <c r="X243">
        <f t="shared" si="96"/>
        <v>15</v>
      </c>
      <c r="Y243" t="str">
        <f t="shared" si="97"/>
        <v/>
      </c>
      <c r="Z243" t="str">
        <f t="shared" si="98"/>
        <v/>
      </c>
      <c r="AA243" t="str">
        <f t="shared" si="99"/>
        <v>9999</v>
      </c>
      <c r="AE243" t="s">
        <v>506</v>
      </c>
      <c r="AF243">
        <f t="shared" si="78"/>
        <v>86</v>
      </c>
      <c r="AG243" t="str">
        <f t="array" ref="AG243">INDEX($AF$1:$AF$326,MATCH(SMALL(COUNTIF($AF$1:$AF$326,"&lt;"&amp;$AF$1:$AF$326),ROW($AF243:$AG243)),COUNTIF($AF$1:$AF$326,"&lt;"&amp;$AF$1:$AF$326),0))</f>
        <v>9999</v>
      </c>
      <c r="AH243" t="str">
        <f t="array" ref="AH243">INDEX($AE$1:$AE$326,SMALL(IF($AF$1:$AF$326=$AG243,ROW($AF$1:$AF$326)),COUNTIF($AG$1:$AG243,$AG243)),1)</f>
        <v>Lewisham</v>
      </c>
      <c r="AI243" t="str">
        <f t="shared" si="79"/>
        <v/>
      </c>
      <c r="AN243" t="e">
        <f t="shared" si="80"/>
        <v>#N/A</v>
      </c>
    </row>
    <row r="244" spans="1:40" x14ac:dyDescent="0.25">
      <c r="A244" t="s">
        <v>506</v>
      </c>
      <c r="B244" t="s">
        <v>507</v>
      </c>
      <c r="C244" t="s">
        <v>31</v>
      </c>
      <c r="D244" t="s">
        <v>14</v>
      </c>
      <c r="E244">
        <v>94576</v>
      </c>
      <c r="F244">
        <v>0.776613565445886</v>
      </c>
      <c r="G244">
        <f>VLOOKUP($A244,'1213 rural'!$A$4:$C$329,2,FALSE)</f>
        <v>0.73120795554255635</v>
      </c>
      <c r="H244">
        <f>VLOOKUP($A244,'1213 rural'!$A$4:$C$329,3,FALSE)</f>
        <v>20</v>
      </c>
      <c r="I244">
        <f t="shared" si="81"/>
        <v>86</v>
      </c>
      <c r="J244" t="str">
        <f t="shared" si="82"/>
        <v/>
      </c>
      <c r="K244" t="str">
        <f t="shared" si="83"/>
        <v/>
      </c>
      <c r="L244" t="str">
        <f t="shared" si="84"/>
        <v>9999</v>
      </c>
      <c r="M244" t="str">
        <f t="shared" si="85"/>
        <v/>
      </c>
      <c r="N244" t="str">
        <f t="shared" si="86"/>
        <v/>
      </c>
      <c r="O244" t="str">
        <f t="shared" si="87"/>
        <v>9999</v>
      </c>
      <c r="P244" t="str">
        <f t="shared" si="88"/>
        <v/>
      </c>
      <c r="Q244" t="str">
        <f t="shared" si="89"/>
        <v/>
      </c>
      <c r="R244" t="str">
        <f t="shared" si="90"/>
        <v>9999</v>
      </c>
      <c r="S244" t="str">
        <f t="shared" si="91"/>
        <v/>
      </c>
      <c r="T244" t="str">
        <f t="shared" si="92"/>
        <v/>
      </c>
      <c r="U244" t="str">
        <f t="shared" si="93"/>
        <v>9999</v>
      </c>
      <c r="V244" t="str">
        <f t="shared" si="94"/>
        <v>South Norfolk</v>
      </c>
      <c r="W244">
        <f t="shared" si="95"/>
        <v>0.73120795554255635</v>
      </c>
      <c r="X244">
        <f t="shared" si="96"/>
        <v>37</v>
      </c>
      <c r="Y244" t="str">
        <f t="shared" si="97"/>
        <v/>
      </c>
      <c r="Z244" t="str">
        <f t="shared" si="98"/>
        <v/>
      </c>
      <c r="AA244" t="str">
        <f t="shared" si="99"/>
        <v>9999</v>
      </c>
      <c r="AE244" t="s">
        <v>508</v>
      </c>
      <c r="AF244">
        <f t="shared" si="78"/>
        <v>80</v>
      </c>
      <c r="AG244" t="str">
        <f t="array" ref="AG244">INDEX($AF$1:$AF$326,MATCH(SMALL(COUNTIF($AF$1:$AF$326,"&lt;"&amp;$AF$1:$AF$326),ROW($AF244:$AG244)),COUNTIF($AF$1:$AF$326,"&lt;"&amp;$AF$1:$AF$326),0))</f>
        <v>9999</v>
      </c>
      <c r="AH244" t="str">
        <f t="array" ref="AH244">INDEX($AE$1:$AE$326,SMALL(IF($AF$1:$AF$326=$AG244,ROW($AF$1:$AF$326)),COUNTIF($AG$1:$AG244,$AG244)),1)</f>
        <v>Lichfield</v>
      </c>
      <c r="AI244" t="str">
        <f t="shared" si="79"/>
        <v/>
      </c>
      <c r="AN244" t="e">
        <f t="shared" si="80"/>
        <v>#N/A</v>
      </c>
    </row>
    <row r="245" spans="1:40" x14ac:dyDescent="0.25">
      <c r="A245" t="s">
        <v>508</v>
      </c>
      <c r="B245" t="s">
        <v>509</v>
      </c>
      <c r="C245" t="s">
        <v>17</v>
      </c>
      <c r="D245" t="s">
        <v>14</v>
      </c>
      <c r="E245">
        <v>75028</v>
      </c>
      <c r="F245">
        <v>0.84508121015521165</v>
      </c>
      <c r="G245">
        <f>VLOOKUP($A245,'1213 rural'!$A$4:$C$329,2,FALSE)</f>
        <v>0.71416425777928927</v>
      </c>
      <c r="H245">
        <f>VLOOKUP($A245,'1213 rural'!$A$4:$C$329,3,FALSE)</f>
        <v>21</v>
      </c>
      <c r="I245">
        <f t="shared" si="81"/>
        <v>80</v>
      </c>
      <c r="J245" t="str">
        <f t="shared" si="82"/>
        <v/>
      </c>
      <c r="K245" t="str">
        <f t="shared" si="83"/>
        <v/>
      </c>
      <c r="L245" t="str">
        <f t="shared" si="84"/>
        <v>9999</v>
      </c>
      <c r="M245" t="str">
        <f t="shared" si="85"/>
        <v/>
      </c>
      <c r="N245" t="str">
        <f t="shared" si="86"/>
        <v/>
      </c>
      <c r="O245" t="str">
        <f t="shared" si="87"/>
        <v>9999</v>
      </c>
      <c r="P245" t="str">
        <f t="shared" si="88"/>
        <v/>
      </c>
      <c r="Q245" t="str">
        <f t="shared" si="89"/>
        <v/>
      </c>
      <c r="R245" t="str">
        <f t="shared" si="90"/>
        <v>9999</v>
      </c>
      <c r="S245" t="str">
        <f t="shared" si="91"/>
        <v/>
      </c>
      <c r="T245" t="str">
        <f t="shared" si="92"/>
        <v/>
      </c>
      <c r="U245" t="str">
        <f t="shared" si="93"/>
        <v>9999</v>
      </c>
      <c r="V245" t="str">
        <f t="shared" si="94"/>
        <v>South Northamptonshire</v>
      </c>
      <c r="W245">
        <f t="shared" si="95"/>
        <v>0.71416425777928927</v>
      </c>
      <c r="X245">
        <f t="shared" si="96"/>
        <v>34</v>
      </c>
      <c r="Y245" t="str">
        <f t="shared" si="97"/>
        <v/>
      </c>
      <c r="Z245" t="str">
        <f t="shared" si="98"/>
        <v/>
      </c>
      <c r="AA245" t="str">
        <f t="shared" si="99"/>
        <v>9999</v>
      </c>
      <c r="AE245" t="s">
        <v>510</v>
      </c>
      <c r="AF245">
        <f t="shared" si="78"/>
        <v>67</v>
      </c>
      <c r="AG245" t="str">
        <f t="array" ref="AG245">INDEX($AF$1:$AF$326,MATCH(SMALL(COUNTIF($AF$1:$AF$326,"&lt;"&amp;$AF$1:$AF$326),ROW($AF245:$AG245)),COUNTIF($AF$1:$AF$326,"&lt;"&amp;$AF$1:$AF$326),0))</f>
        <v>9999</v>
      </c>
      <c r="AH245" t="str">
        <f t="array" ref="AH245">INDEX($AE$1:$AE$326,SMALL(IF($AF$1:$AF$326=$AG245,ROW($AF$1:$AF$326)),COUNTIF($AG$1:$AG245,$AG245)),1)</f>
        <v>Lincoln</v>
      </c>
      <c r="AI245" t="str">
        <f t="shared" si="79"/>
        <v/>
      </c>
      <c r="AN245" t="e">
        <f t="shared" si="80"/>
        <v>#N/A</v>
      </c>
    </row>
    <row r="246" spans="1:40" x14ac:dyDescent="0.25">
      <c r="A246" t="s">
        <v>510</v>
      </c>
      <c r="B246" t="s">
        <v>511</v>
      </c>
      <c r="C246" t="s">
        <v>9</v>
      </c>
      <c r="D246" t="s">
        <v>14</v>
      </c>
      <c r="E246">
        <v>81986</v>
      </c>
      <c r="F246">
        <v>0.62590944139494764</v>
      </c>
      <c r="G246">
        <f>VLOOKUP($A246,'1213 rural'!$A$4:$C$329,2,FALSE)</f>
        <v>0.66376745250629432</v>
      </c>
      <c r="H246">
        <f>VLOOKUP($A246,'1213 rural'!$A$4:$C$329,3,FALSE)</f>
        <v>29</v>
      </c>
      <c r="I246">
        <f t="shared" si="81"/>
        <v>67</v>
      </c>
      <c r="J246" t="str">
        <f t="shared" si="82"/>
        <v/>
      </c>
      <c r="K246" t="str">
        <f t="shared" si="83"/>
        <v/>
      </c>
      <c r="L246" t="str">
        <f t="shared" si="84"/>
        <v>9999</v>
      </c>
      <c r="M246" t="str">
        <f t="shared" si="85"/>
        <v/>
      </c>
      <c r="N246" t="str">
        <f t="shared" si="86"/>
        <v/>
      </c>
      <c r="O246" t="str">
        <f t="shared" si="87"/>
        <v>9999</v>
      </c>
      <c r="P246" t="str">
        <f t="shared" si="88"/>
        <v/>
      </c>
      <c r="Q246" t="str">
        <f t="shared" si="89"/>
        <v/>
      </c>
      <c r="R246" t="str">
        <f t="shared" si="90"/>
        <v>9999</v>
      </c>
      <c r="S246" t="str">
        <f t="shared" si="91"/>
        <v/>
      </c>
      <c r="T246" t="str">
        <f t="shared" si="92"/>
        <v/>
      </c>
      <c r="U246" t="str">
        <f t="shared" si="93"/>
        <v>9999</v>
      </c>
      <c r="V246" t="str">
        <f t="shared" si="94"/>
        <v>South Oxfordshire</v>
      </c>
      <c r="W246">
        <f t="shared" si="95"/>
        <v>0.66376745250629432</v>
      </c>
      <c r="X246">
        <f t="shared" si="96"/>
        <v>30</v>
      </c>
      <c r="Y246" t="str">
        <f t="shared" si="97"/>
        <v/>
      </c>
      <c r="Z246" t="str">
        <f t="shared" si="98"/>
        <v/>
      </c>
      <c r="AA246" t="str">
        <f t="shared" si="99"/>
        <v>9999</v>
      </c>
      <c r="AE246" t="s">
        <v>512</v>
      </c>
      <c r="AF246" t="str">
        <f t="shared" si="78"/>
        <v>9999</v>
      </c>
      <c r="AG246" t="str">
        <f t="array" ref="AG246">INDEX($AF$1:$AF$326,MATCH(SMALL(COUNTIF($AF$1:$AF$326,"&lt;"&amp;$AF$1:$AF$326),ROW($AF246:$AG246)),COUNTIF($AF$1:$AF$326,"&lt;"&amp;$AF$1:$AF$326),0))</f>
        <v>9999</v>
      </c>
      <c r="AH246" t="str">
        <f t="array" ref="AH246">INDEX($AE$1:$AE$326,SMALL(IF($AF$1:$AF$326=$AG246,ROW($AF$1:$AF$326)),COUNTIF($AG$1:$AG246,$AG246)),1)</f>
        <v>Liverpool</v>
      </c>
      <c r="AI246" t="str">
        <f t="shared" si="79"/>
        <v/>
      </c>
      <c r="AN246" t="e">
        <f t="shared" si="80"/>
        <v>#N/A</v>
      </c>
    </row>
    <row r="247" spans="1:40" x14ac:dyDescent="0.25">
      <c r="A247" t="s">
        <v>512</v>
      </c>
      <c r="B247" t="s">
        <v>513</v>
      </c>
      <c r="C247" t="s">
        <v>13</v>
      </c>
      <c r="D247" t="s">
        <v>10</v>
      </c>
      <c r="E247">
        <v>5759</v>
      </c>
      <c r="F247">
        <v>5.3152313357760571E-2</v>
      </c>
      <c r="G247" t="str">
        <f>VLOOKUP($A247,'1213 rural'!$A$4:$C$329,2,FALSE)</f>
        <v/>
      </c>
      <c r="H247" t="str">
        <f>VLOOKUP($A247,'1213 rural'!$A$4:$C$329,3,FALSE)</f>
        <v/>
      </c>
      <c r="I247" t="str">
        <f t="shared" si="81"/>
        <v>9999</v>
      </c>
      <c r="J247" t="str">
        <f t="shared" si="82"/>
        <v/>
      </c>
      <c r="K247" t="str">
        <f t="shared" si="83"/>
        <v/>
      </c>
      <c r="L247" t="str">
        <f t="shared" si="84"/>
        <v>9999</v>
      </c>
      <c r="M247" t="str">
        <f t="shared" si="85"/>
        <v>South Ribble</v>
      </c>
      <c r="N247" t="str">
        <f t="shared" si="86"/>
        <v/>
      </c>
      <c r="O247" t="str">
        <f t="shared" si="87"/>
        <v>9999</v>
      </c>
      <c r="P247" t="str">
        <f t="shared" si="88"/>
        <v/>
      </c>
      <c r="Q247" t="str">
        <f t="shared" si="89"/>
        <v/>
      </c>
      <c r="R247" t="str">
        <f t="shared" si="90"/>
        <v>9999</v>
      </c>
      <c r="S247" t="str">
        <f t="shared" si="91"/>
        <v/>
      </c>
      <c r="T247" t="str">
        <f t="shared" si="92"/>
        <v/>
      </c>
      <c r="U247" t="str">
        <f t="shared" si="93"/>
        <v>9999</v>
      </c>
      <c r="V247" t="str">
        <f t="shared" si="94"/>
        <v/>
      </c>
      <c r="W247" t="str">
        <f t="shared" si="95"/>
        <v/>
      </c>
      <c r="X247" t="str">
        <f t="shared" si="96"/>
        <v>9999</v>
      </c>
      <c r="Y247" t="str">
        <f t="shared" si="97"/>
        <v/>
      </c>
      <c r="Z247" t="str">
        <f t="shared" si="98"/>
        <v/>
      </c>
      <c r="AA247" t="str">
        <f t="shared" si="99"/>
        <v>9999</v>
      </c>
      <c r="AE247" t="s">
        <v>514</v>
      </c>
      <c r="AF247">
        <f t="shared" si="78"/>
        <v>88</v>
      </c>
      <c r="AG247" t="str">
        <f t="array" ref="AG247">INDEX($AF$1:$AF$326,MATCH(SMALL(COUNTIF($AF$1:$AF$326,"&lt;"&amp;$AF$1:$AF$326),ROW($AF247:$AG247)),COUNTIF($AF$1:$AF$326,"&lt;"&amp;$AF$1:$AF$326),0))</f>
        <v>9999</v>
      </c>
      <c r="AH247" t="str">
        <f t="array" ref="AH247">INDEX($AE$1:$AE$326,SMALL(IF($AF$1:$AF$326=$AG247,ROW($AF$1:$AF$326)),COUNTIF($AG$1:$AG247,$AG247)),1)</f>
        <v>Luton</v>
      </c>
      <c r="AI247" t="str">
        <f t="shared" si="79"/>
        <v/>
      </c>
      <c r="AN247" t="e">
        <f t="shared" si="80"/>
        <v>#N/A</v>
      </c>
    </row>
    <row r="248" spans="1:40" x14ac:dyDescent="0.25">
      <c r="A248" t="s">
        <v>514</v>
      </c>
      <c r="B248" t="s">
        <v>515</v>
      </c>
      <c r="C248" t="s">
        <v>51</v>
      </c>
      <c r="D248" t="s">
        <v>28</v>
      </c>
      <c r="E248">
        <v>100526</v>
      </c>
      <c r="F248">
        <v>0.63372565830533267</v>
      </c>
      <c r="G248">
        <f>VLOOKUP($A248,'1213 rural'!$A$4:$C$329,2,FALSE)</f>
        <v>0.73387762590588013</v>
      </c>
      <c r="H248">
        <f>VLOOKUP($A248,'1213 rural'!$A$4:$C$329,3,FALSE)</f>
        <v>24</v>
      </c>
      <c r="I248">
        <f t="shared" si="81"/>
        <v>88</v>
      </c>
      <c r="J248" t="str">
        <f t="shared" si="82"/>
        <v/>
      </c>
      <c r="K248" t="str">
        <f t="shared" si="83"/>
        <v/>
      </c>
      <c r="L248" t="str">
        <f t="shared" si="84"/>
        <v>9999</v>
      </c>
      <c r="M248" t="str">
        <f t="shared" si="85"/>
        <v/>
      </c>
      <c r="N248" t="str">
        <f t="shared" si="86"/>
        <v/>
      </c>
      <c r="O248" t="str">
        <f t="shared" si="87"/>
        <v>9999</v>
      </c>
      <c r="P248" t="str">
        <f t="shared" si="88"/>
        <v/>
      </c>
      <c r="Q248" t="str">
        <f t="shared" si="89"/>
        <v/>
      </c>
      <c r="R248" t="str">
        <f t="shared" si="90"/>
        <v>9999</v>
      </c>
      <c r="S248" t="str">
        <f t="shared" si="91"/>
        <v>South Somerset</v>
      </c>
      <c r="T248">
        <f t="shared" si="92"/>
        <v>0.73387762590588013</v>
      </c>
      <c r="U248">
        <f t="shared" si="93"/>
        <v>21</v>
      </c>
      <c r="V248" t="str">
        <f t="shared" si="94"/>
        <v/>
      </c>
      <c r="W248" t="str">
        <f t="shared" si="95"/>
        <v/>
      </c>
      <c r="X248" t="str">
        <f t="shared" si="96"/>
        <v>9999</v>
      </c>
      <c r="Y248" t="str">
        <f t="shared" si="97"/>
        <v/>
      </c>
      <c r="Z248" t="str">
        <f t="shared" si="98"/>
        <v/>
      </c>
      <c r="AA248" t="str">
        <f t="shared" si="99"/>
        <v>9999</v>
      </c>
      <c r="AE248" t="s">
        <v>516</v>
      </c>
      <c r="AF248">
        <f t="shared" si="78"/>
        <v>142</v>
      </c>
      <c r="AG248" t="str">
        <f t="array" ref="AG248">INDEX($AF$1:$AF$326,MATCH(SMALL(COUNTIF($AF$1:$AF$326,"&lt;"&amp;$AF$1:$AF$326),ROW($AF248:$AG248)),COUNTIF($AF$1:$AF$326,"&lt;"&amp;$AF$1:$AF$326),0))</f>
        <v>9999</v>
      </c>
      <c r="AH248" t="str">
        <f t="array" ref="AH248">INDEX($AE$1:$AE$326,SMALL(IF($AF$1:$AF$326=$AG248,ROW($AF$1:$AF$326)),COUNTIF($AG$1:$AG248,$AG248)),1)</f>
        <v>Manchester</v>
      </c>
      <c r="AI248" t="str">
        <f t="shared" si="79"/>
        <v/>
      </c>
      <c r="AN248" t="e">
        <f t="shared" si="80"/>
        <v>#N/A</v>
      </c>
    </row>
    <row r="249" spans="1:40" x14ac:dyDescent="0.25">
      <c r="A249" t="s">
        <v>516</v>
      </c>
      <c r="B249" t="s">
        <v>517</v>
      </c>
      <c r="C249" t="s">
        <v>58</v>
      </c>
      <c r="D249" t="s">
        <v>18</v>
      </c>
      <c r="E249">
        <v>41880</v>
      </c>
      <c r="F249">
        <v>0.3929000300210147</v>
      </c>
      <c r="G249">
        <f>VLOOKUP($A249,'1213 rural'!$A$4:$C$329,2,FALSE)</f>
        <v>1.083479517077701</v>
      </c>
      <c r="H249">
        <f>VLOOKUP($A249,'1213 rural'!$A$4:$C$329,3,FALSE)</f>
        <v>21</v>
      </c>
      <c r="I249">
        <f t="shared" si="81"/>
        <v>142</v>
      </c>
      <c r="J249" t="str">
        <f t="shared" si="82"/>
        <v/>
      </c>
      <c r="K249" t="str">
        <f t="shared" si="83"/>
        <v/>
      </c>
      <c r="L249" t="str">
        <f t="shared" si="84"/>
        <v>9999</v>
      </c>
      <c r="M249" t="str">
        <f t="shared" si="85"/>
        <v/>
      </c>
      <c r="N249" t="str">
        <f t="shared" si="86"/>
        <v/>
      </c>
      <c r="O249" t="str">
        <f t="shared" si="87"/>
        <v>9999</v>
      </c>
      <c r="P249" t="str">
        <f t="shared" si="88"/>
        <v/>
      </c>
      <c r="Q249" t="str">
        <f t="shared" si="89"/>
        <v/>
      </c>
      <c r="R249" t="str">
        <f t="shared" si="90"/>
        <v>9999</v>
      </c>
      <c r="S249" t="str">
        <f t="shared" si="91"/>
        <v/>
      </c>
      <c r="T249" t="str">
        <f t="shared" si="92"/>
        <v/>
      </c>
      <c r="U249" t="str">
        <f t="shared" si="93"/>
        <v>9999</v>
      </c>
      <c r="V249" t="str">
        <f t="shared" si="94"/>
        <v/>
      </c>
      <c r="W249" t="str">
        <f t="shared" si="95"/>
        <v/>
      </c>
      <c r="X249" t="str">
        <f t="shared" si="96"/>
        <v>9999</v>
      </c>
      <c r="Y249" t="str">
        <f t="shared" si="97"/>
        <v>South Staffordshire</v>
      </c>
      <c r="Z249">
        <f t="shared" si="98"/>
        <v>1.083479517077701</v>
      </c>
      <c r="AA249">
        <f t="shared" si="99"/>
        <v>42</v>
      </c>
      <c r="AE249" t="s">
        <v>518</v>
      </c>
      <c r="AF249" t="str">
        <f t="shared" si="78"/>
        <v>9999</v>
      </c>
      <c r="AG249" t="str">
        <f t="array" ref="AG249">INDEX($AF$1:$AF$326,MATCH(SMALL(COUNTIF($AF$1:$AF$326,"&lt;"&amp;$AF$1:$AF$326),ROW($AF249:$AG249)),COUNTIF($AF$1:$AF$326,"&lt;"&amp;$AF$1:$AF$326),0))</f>
        <v>9999</v>
      </c>
      <c r="AH249" t="str">
        <f t="array" ref="AH249">INDEX($AE$1:$AE$326,SMALL(IF($AF$1:$AF$326=$AG249,ROW($AF$1:$AF$326)),COUNTIF($AG$1:$AG249,$AG249)),1)</f>
        <v>Mansfield</v>
      </c>
      <c r="AI249" t="str">
        <f t="shared" si="79"/>
        <v/>
      </c>
      <c r="AN249" t="e">
        <f t="shared" si="80"/>
        <v>#N/A</v>
      </c>
    </row>
    <row r="250" spans="1:40" x14ac:dyDescent="0.25">
      <c r="A250" t="s">
        <v>518</v>
      </c>
      <c r="B250" t="s">
        <v>519</v>
      </c>
      <c r="C250" t="s">
        <v>165</v>
      </c>
      <c r="D250" t="s">
        <v>35</v>
      </c>
      <c r="E250">
        <v>0</v>
      </c>
      <c r="F250">
        <v>0</v>
      </c>
      <c r="G250" t="str">
        <f>VLOOKUP($A250,'1213 rural'!$A$4:$C$329,2,FALSE)</f>
        <v/>
      </c>
      <c r="H250" t="str">
        <f>VLOOKUP($A250,'1213 rural'!$A$4:$C$329,3,FALSE)</f>
        <v/>
      </c>
      <c r="I250" t="str">
        <f t="shared" si="81"/>
        <v>9999</v>
      </c>
      <c r="J250" t="str">
        <f t="shared" si="82"/>
        <v>South Tyneside</v>
      </c>
      <c r="K250" t="str">
        <f t="shared" si="83"/>
        <v/>
      </c>
      <c r="L250" t="str">
        <f t="shared" si="84"/>
        <v>9999</v>
      </c>
      <c r="M250" t="str">
        <f t="shared" si="85"/>
        <v/>
      </c>
      <c r="N250" t="str">
        <f t="shared" si="86"/>
        <v/>
      </c>
      <c r="O250" t="str">
        <f t="shared" si="87"/>
        <v>9999</v>
      </c>
      <c r="P250" t="str">
        <f t="shared" si="88"/>
        <v/>
      </c>
      <c r="Q250" t="str">
        <f t="shared" si="89"/>
        <v/>
      </c>
      <c r="R250" t="str">
        <f t="shared" si="90"/>
        <v>9999</v>
      </c>
      <c r="S250" t="str">
        <f t="shared" si="91"/>
        <v/>
      </c>
      <c r="T250" t="str">
        <f t="shared" si="92"/>
        <v/>
      </c>
      <c r="U250" t="str">
        <f t="shared" si="93"/>
        <v>9999</v>
      </c>
      <c r="V250" t="str">
        <f t="shared" si="94"/>
        <v/>
      </c>
      <c r="W250" t="str">
        <f t="shared" si="95"/>
        <v/>
      </c>
      <c r="X250" t="str">
        <f t="shared" si="96"/>
        <v>9999</v>
      </c>
      <c r="Y250" t="str">
        <f t="shared" si="97"/>
        <v/>
      </c>
      <c r="Z250" t="str">
        <f t="shared" si="98"/>
        <v/>
      </c>
      <c r="AA250" t="str">
        <f t="shared" si="99"/>
        <v>9999</v>
      </c>
      <c r="AE250" t="s">
        <v>520</v>
      </c>
      <c r="AF250" t="str">
        <f t="shared" si="78"/>
        <v>9999</v>
      </c>
      <c r="AG250" t="str">
        <f t="array" ref="AG250">INDEX($AF$1:$AF$326,MATCH(SMALL(COUNTIF($AF$1:$AF$326,"&lt;"&amp;$AF$1:$AF$326),ROW($AF250:$AG250)),COUNTIF($AF$1:$AF$326,"&lt;"&amp;$AF$1:$AF$326),0))</f>
        <v>9999</v>
      </c>
      <c r="AH250" t="str">
        <f t="array" ref="AH250">INDEX($AE$1:$AE$326,SMALL(IF($AF$1:$AF$326=$AG250,ROW($AF$1:$AF$326)),COUNTIF($AG$1:$AG250,$AG250)),1)</f>
        <v>Medway</v>
      </c>
      <c r="AI250" t="str">
        <f t="shared" si="79"/>
        <v/>
      </c>
      <c r="AN250" t="e">
        <f t="shared" si="80"/>
        <v>#N/A</v>
      </c>
    </row>
    <row r="251" spans="1:40" x14ac:dyDescent="0.25">
      <c r="A251" t="s">
        <v>520</v>
      </c>
      <c r="B251" t="s">
        <v>521</v>
      </c>
      <c r="C251" t="s">
        <v>9</v>
      </c>
      <c r="D251" t="s">
        <v>10</v>
      </c>
      <c r="E251">
        <v>0</v>
      </c>
      <c r="F251">
        <v>0</v>
      </c>
      <c r="G251" t="str">
        <f>VLOOKUP($A251,'1213 rural'!$A$4:$C$329,2,FALSE)</f>
        <v/>
      </c>
      <c r="H251" t="str">
        <f>VLOOKUP($A251,'1213 rural'!$A$4:$C$329,3,FALSE)</f>
        <v/>
      </c>
      <c r="I251" t="str">
        <f t="shared" si="81"/>
        <v>9999</v>
      </c>
      <c r="J251" t="str">
        <f t="shared" si="82"/>
        <v/>
      </c>
      <c r="K251" t="str">
        <f t="shared" si="83"/>
        <v/>
      </c>
      <c r="L251" t="str">
        <f t="shared" si="84"/>
        <v>9999</v>
      </c>
      <c r="M251" t="str">
        <f t="shared" si="85"/>
        <v>Southampton</v>
      </c>
      <c r="N251" t="str">
        <f t="shared" si="86"/>
        <v/>
      </c>
      <c r="O251" t="str">
        <f t="shared" si="87"/>
        <v>9999</v>
      </c>
      <c r="P251" t="str">
        <f t="shared" si="88"/>
        <v/>
      </c>
      <c r="Q251" t="str">
        <f t="shared" si="89"/>
        <v/>
      </c>
      <c r="R251" t="str">
        <f t="shared" si="90"/>
        <v>9999</v>
      </c>
      <c r="S251" t="str">
        <f t="shared" si="91"/>
        <v/>
      </c>
      <c r="T251" t="str">
        <f t="shared" si="92"/>
        <v/>
      </c>
      <c r="U251" t="str">
        <f t="shared" si="93"/>
        <v>9999</v>
      </c>
      <c r="V251" t="str">
        <f t="shared" si="94"/>
        <v/>
      </c>
      <c r="W251" t="str">
        <f t="shared" si="95"/>
        <v/>
      </c>
      <c r="X251" t="str">
        <f t="shared" si="96"/>
        <v>9999</v>
      </c>
      <c r="Y251" t="str">
        <f t="shared" si="97"/>
        <v/>
      </c>
      <c r="Z251" t="str">
        <f t="shared" si="98"/>
        <v/>
      </c>
      <c r="AA251" t="str">
        <f t="shared" si="99"/>
        <v>9999</v>
      </c>
      <c r="AE251" t="s">
        <v>522</v>
      </c>
      <c r="AF251" t="str">
        <f t="shared" si="78"/>
        <v>9999</v>
      </c>
      <c r="AG251" t="str">
        <f t="array" ref="AG251">INDEX($AF$1:$AF$326,MATCH(SMALL(COUNTIF($AF$1:$AF$326,"&lt;"&amp;$AF$1:$AF$326),ROW($AF251:$AG251)),COUNTIF($AF$1:$AF$326,"&lt;"&amp;$AF$1:$AF$326),0))</f>
        <v>9999</v>
      </c>
      <c r="AH251" t="str">
        <f t="array" ref="AH251">INDEX($AE$1:$AE$326,SMALL(IF($AF$1:$AF$326=$AG251,ROW($AF$1:$AF$326)),COUNTIF($AG$1:$AG251,$AG251)),1)</f>
        <v>Melton</v>
      </c>
      <c r="AI251" t="str">
        <f t="shared" si="79"/>
        <v/>
      </c>
      <c r="AN251" t="e">
        <f t="shared" si="80"/>
        <v>#N/A</v>
      </c>
    </row>
    <row r="252" spans="1:40" x14ac:dyDescent="0.25">
      <c r="A252" t="s">
        <v>522</v>
      </c>
      <c r="B252" t="s">
        <v>523</v>
      </c>
      <c r="C252" t="s">
        <v>31</v>
      </c>
      <c r="D252" t="s">
        <v>10</v>
      </c>
      <c r="E252">
        <v>0</v>
      </c>
      <c r="F252">
        <v>0</v>
      </c>
      <c r="G252" t="str">
        <f>VLOOKUP($A252,'1213 rural'!$A$4:$C$329,2,FALSE)</f>
        <v/>
      </c>
      <c r="H252" t="str">
        <f>VLOOKUP($A252,'1213 rural'!$A$4:$C$329,3,FALSE)</f>
        <v/>
      </c>
      <c r="I252" t="str">
        <f t="shared" si="81"/>
        <v>9999</v>
      </c>
      <c r="J252" t="str">
        <f t="shared" si="82"/>
        <v/>
      </c>
      <c r="K252" t="str">
        <f t="shared" si="83"/>
        <v/>
      </c>
      <c r="L252" t="str">
        <f t="shared" si="84"/>
        <v>9999</v>
      </c>
      <c r="M252" t="str">
        <f t="shared" si="85"/>
        <v>Southend-on-Sea</v>
      </c>
      <c r="N252" t="str">
        <f t="shared" si="86"/>
        <v/>
      </c>
      <c r="O252" t="str">
        <f t="shared" si="87"/>
        <v>9999</v>
      </c>
      <c r="P252" t="str">
        <f t="shared" si="88"/>
        <v/>
      </c>
      <c r="Q252" t="str">
        <f t="shared" si="89"/>
        <v/>
      </c>
      <c r="R252" t="str">
        <f t="shared" si="90"/>
        <v>9999</v>
      </c>
      <c r="S252" t="str">
        <f t="shared" si="91"/>
        <v/>
      </c>
      <c r="T252" t="str">
        <f t="shared" si="92"/>
        <v/>
      </c>
      <c r="U252" t="str">
        <f t="shared" si="93"/>
        <v>9999</v>
      </c>
      <c r="V252" t="str">
        <f t="shared" si="94"/>
        <v/>
      </c>
      <c r="W252" t="str">
        <f t="shared" si="95"/>
        <v/>
      </c>
      <c r="X252" t="str">
        <f t="shared" si="96"/>
        <v>9999</v>
      </c>
      <c r="Y252" t="str">
        <f t="shared" si="97"/>
        <v/>
      </c>
      <c r="Z252" t="str">
        <f t="shared" si="98"/>
        <v/>
      </c>
      <c r="AA252" t="str">
        <f t="shared" si="99"/>
        <v>9999</v>
      </c>
      <c r="AE252" t="s">
        <v>524</v>
      </c>
      <c r="AF252" t="str">
        <f t="shared" si="78"/>
        <v>9999</v>
      </c>
      <c r="AG252" t="str">
        <f t="array" ref="AG252">INDEX($AF$1:$AF$326,MATCH(SMALL(COUNTIF($AF$1:$AF$326,"&lt;"&amp;$AF$1:$AF$326),ROW($AF252:$AG252)),COUNTIF($AF$1:$AF$326,"&lt;"&amp;$AF$1:$AF$326),0))</f>
        <v>9999</v>
      </c>
      <c r="AH252" t="str">
        <f t="array" ref="AH252">INDEX($AE$1:$AE$326,SMALL(IF($AF$1:$AF$326=$AG252,ROW($AF$1:$AF$326)),COUNTIF($AG$1:$AG252,$AG252)),1)</f>
        <v>Merton</v>
      </c>
      <c r="AI252" t="str">
        <f t="shared" si="79"/>
        <v/>
      </c>
      <c r="AN252" t="e">
        <f t="shared" si="80"/>
        <v>#N/A</v>
      </c>
    </row>
    <row r="253" spans="1:40" x14ac:dyDescent="0.25">
      <c r="A253" t="s">
        <v>524</v>
      </c>
      <c r="B253" t="s">
        <v>525</v>
      </c>
      <c r="C253" t="s">
        <v>34</v>
      </c>
      <c r="D253" t="s">
        <v>35</v>
      </c>
      <c r="E253">
        <v>0</v>
      </c>
      <c r="F253">
        <v>0</v>
      </c>
      <c r="G253" t="str">
        <f>VLOOKUP($A253,'1213 rural'!$A$4:$C$329,2,FALSE)</f>
        <v/>
      </c>
      <c r="H253" t="str">
        <f>VLOOKUP($A253,'1213 rural'!$A$4:$C$329,3,FALSE)</f>
        <v/>
      </c>
      <c r="I253" t="str">
        <f t="shared" si="81"/>
        <v>9999</v>
      </c>
      <c r="J253" t="str">
        <f t="shared" si="82"/>
        <v>Southwark</v>
      </c>
      <c r="K253" t="str">
        <f t="shared" si="83"/>
        <v/>
      </c>
      <c r="L253" t="str">
        <f t="shared" si="84"/>
        <v>9999</v>
      </c>
      <c r="M253" t="str">
        <f t="shared" si="85"/>
        <v/>
      </c>
      <c r="N253" t="str">
        <f t="shared" si="86"/>
        <v/>
      </c>
      <c r="O253" t="str">
        <f t="shared" si="87"/>
        <v>9999</v>
      </c>
      <c r="P253" t="str">
        <f t="shared" si="88"/>
        <v/>
      </c>
      <c r="Q253" t="str">
        <f t="shared" si="89"/>
        <v/>
      </c>
      <c r="R253" t="str">
        <f t="shared" si="90"/>
        <v>9999</v>
      </c>
      <c r="S253" t="str">
        <f t="shared" si="91"/>
        <v/>
      </c>
      <c r="T253" t="str">
        <f t="shared" si="92"/>
        <v/>
      </c>
      <c r="U253" t="str">
        <f t="shared" si="93"/>
        <v>9999</v>
      </c>
      <c r="V253" t="str">
        <f t="shared" si="94"/>
        <v/>
      </c>
      <c r="W253" t="str">
        <f t="shared" si="95"/>
        <v/>
      </c>
      <c r="X253" t="str">
        <f t="shared" si="96"/>
        <v>9999</v>
      </c>
      <c r="Y253" t="str">
        <f t="shared" si="97"/>
        <v/>
      </c>
      <c r="Z253" t="str">
        <f t="shared" si="98"/>
        <v/>
      </c>
      <c r="AA253" t="str">
        <f t="shared" si="99"/>
        <v>9999</v>
      </c>
      <c r="AE253" t="s">
        <v>526</v>
      </c>
      <c r="AF253" t="str">
        <f t="shared" si="78"/>
        <v>9999</v>
      </c>
      <c r="AG253" t="str">
        <f t="array" ref="AG253">INDEX($AF$1:$AF$326,MATCH(SMALL(COUNTIF($AF$1:$AF$326,"&lt;"&amp;$AF$1:$AF$326),ROW($AF253:$AG253)),COUNTIF($AF$1:$AF$326,"&lt;"&amp;$AF$1:$AF$326),0))</f>
        <v>9999</v>
      </c>
      <c r="AH253" t="str">
        <f t="array" ref="AH253">INDEX($AE$1:$AE$326,SMALL(IF($AF$1:$AF$326=$AG253,ROW($AF$1:$AF$326)),COUNTIF($AG$1:$AG253,$AG253)),1)</f>
        <v>Middlesbrough</v>
      </c>
      <c r="AI253" t="str">
        <f t="shared" si="79"/>
        <v/>
      </c>
      <c r="AN253" t="e">
        <f t="shared" si="80"/>
        <v>#N/A</v>
      </c>
    </row>
    <row r="254" spans="1:40" x14ac:dyDescent="0.25">
      <c r="A254" t="s">
        <v>526</v>
      </c>
      <c r="B254" t="s">
        <v>527</v>
      </c>
      <c r="C254" t="s">
        <v>9</v>
      </c>
      <c r="D254" t="s">
        <v>35</v>
      </c>
      <c r="E254">
        <v>0</v>
      </c>
      <c r="F254">
        <v>0</v>
      </c>
      <c r="G254" t="str">
        <f>VLOOKUP($A254,'1213 rural'!$A$4:$C$329,2,FALSE)</f>
        <v/>
      </c>
      <c r="H254" t="str">
        <f>VLOOKUP($A254,'1213 rural'!$A$4:$C$329,3,FALSE)</f>
        <v/>
      </c>
      <c r="I254" t="str">
        <f t="shared" si="81"/>
        <v>9999</v>
      </c>
      <c r="J254" t="str">
        <f t="shared" si="82"/>
        <v>Spelthorne</v>
      </c>
      <c r="K254" t="str">
        <f t="shared" si="83"/>
        <v/>
      </c>
      <c r="L254" t="str">
        <f t="shared" si="84"/>
        <v>9999</v>
      </c>
      <c r="M254" t="str">
        <f t="shared" si="85"/>
        <v/>
      </c>
      <c r="N254" t="str">
        <f t="shared" si="86"/>
        <v/>
      </c>
      <c r="O254" t="str">
        <f t="shared" si="87"/>
        <v>9999</v>
      </c>
      <c r="P254" t="str">
        <f t="shared" si="88"/>
        <v/>
      </c>
      <c r="Q254" t="str">
        <f t="shared" si="89"/>
        <v/>
      </c>
      <c r="R254" t="str">
        <f t="shared" si="90"/>
        <v>9999</v>
      </c>
      <c r="S254" t="str">
        <f t="shared" si="91"/>
        <v/>
      </c>
      <c r="T254" t="str">
        <f t="shared" si="92"/>
        <v/>
      </c>
      <c r="U254" t="str">
        <f t="shared" si="93"/>
        <v>9999</v>
      </c>
      <c r="V254" t="str">
        <f t="shared" si="94"/>
        <v/>
      </c>
      <c r="W254" t="str">
        <f t="shared" si="95"/>
        <v/>
      </c>
      <c r="X254" t="str">
        <f t="shared" si="96"/>
        <v>9999</v>
      </c>
      <c r="Y254" t="str">
        <f t="shared" si="97"/>
        <v/>
      </c>
      <c r="Z254" t="str">
        <f t="shared" si="98"/>
        <v/>
      </c>
      <c r="AA254" t="str">
        <f t="shared" si="99"/>
        <v>9999</v>
      </c>
      <c r="AE254" t="s">
        <v>528</v>
      </c>
      <c r="AF254">
        <f t="shared" si="78"/>
        <v>120</v>
      </c>
      <c r="AG254" t="str">
        <f t="array" ref="AG254">INDEX($AF$1:$AF$326,MATCH(SMALL(COUNTIF($AF$1:$AF$326,"&lt;"&amp;$AF$1:$AF$326),ROW($AF254:$AG254)),COUNTIF($AF$1:$AF$326,"&lt;"&amp;$AF$1:$AF$326),0))</f>
        <v>9999</v>
      </c>
      <c r="AH254" t="str">
        <f t="array" ref="AH254">INDEX($AE$1:$AE$326,SMALL(IF($AF$1:$AF$326=$AG254,ROW($AF$1:$AF$326)),COUNTIF($AG$1:$AG254,$AG254)),1)</f>
        <v>Newcastle-under-Lyme</v>
      </c>
      <c r="AI254" t="str">
        <f t="shared" si="79"/>
        <v/>
      </c>
      <c r="AN254" t="e">
        <f t="shared" si="80"/>
        <v>#N/A</v>
      </c>
    </row>
    <row r="255" spans="1:40" x14ac:dyDescent="0.25">
      <c r="A255" t="s">
        <v>528</v>
      </c>
      <c r="B255" t="s">
        <v>529</v>
      </c>
      <c r="C255" t="s">
        <v>31</v>
      </c>
      <c r="D255" t="s">
        <v>18</v>
      </c>
      <c r="E255">
        <v>12803</v>
      </c>
      <c r="F255">
        <v>9.2271878806224006E-2</v>
      </c>
      <c r="G255">
        <f>VLOOKUP($A255,'1213 rural'!$A$4:$C$329,2,FALSE)</f>
        <v>0.88534749889331565</v>
      </c>
      <c r="H255">
        <f>VLOOKUP($A255,'1213 rural'!$A$4:$C$329,3,FALSE)</f>
        <v>10</v>
      </c>
      <c r="I255">
        <f t="shared" si="81"/>
        <v>120</v>
      </c>
      <c r="J255" t="str">
        <f t="shared" si="82"/>
        <v/>
      </c>
      <c r="K255" t="str">
        <f t="shared" si="83"/>
        <v/>
      </c>
      <c r="L255" t="str">
        <f t="shared" si="84"/>
        <v>9999</v>
      </c>
      <c r="M255" t="str">
        <f t="shared" si="85"/>
        <v/>
      </c>
      <c r="N255" t="str">
        <f t="shared" si="86"/>
        <v/>
      </c>
      <c r="O255" t="str">
        <f t="shared" si="87"/>
        <v>9999</v>
      </c>
      <c r="P255" t="str">
        <f t="shared" si="88"/>
        <v/>
      </c>
      <c r="Q255" t="str">
        <f t="shared" si="89"/>
        <v/>
      </c>
      <c r="R255" t="str">
        <f t="shared" si="90"/>
        <v>9999</v>
      </c>
      <c r="S255" t="str">
        <f t="shared" si="91"/>
        <v/>
      </c>
      <c r="T255" t="str">
        <f t="shared" si="92"/>
        <v/>
      </c>
      <c r="U255" t="str">
        <f t="shared" si="93"/>
        <v>9999</v>
      </c>
      <c r="V255" t="str">
        <f t="shared" si="94"/>
        <v/>
      </c>
      <c r="W255" t="str">
        <f t="shared" si="95"/>
        <v/>
      </c>
      <c r="X255" t="str">
        <f t="shared" si="96"/>
        <v>9999</v>
      </c>
      <c r="Y255" t="str">
        <f t="shared" si="97"/>
        <v>St Albans</v>
      </c>
      <c r="Z255">
        <f t="shared" si="98"/>
        <v>0.88534749889331565</v>
      </c>
      <c r="AA255">
        <f t="shared" si="99"/>
        <v>31</v>
      </c>
      <c r="AE255" t="s">
        <v>530</v>
      </c>
      <c r="AF255" t="str">
        <f t="shared" si="78"/>
        <v>9999</v>
      </c>
      <c r="AG255" t="str">
        <f t="array" ref="AG255">INDEX($AF$1:$AF$326,MATCH(SMALL(COUNTIF($AF$1:$AF$326,"&lt;"&amp;$AF$1:$AF$326),ROW($AF255:$AG255)),COUNTIF($AF$1:$AF$326,"&lt;"&amp;$AF$1:$AF$326),0))</f>
        <v>9999</v>
      </c>
      <c r="AH255" t="str">
        <f t="array" ref="AH255">INDEX($AE$1:$AE$326,SMALL(IF($AF$1:$AF$326=$AG255,ROW($AF$1:$AF$326)),COUNTIF($AG$1:$AG255,$AG255)),1)</f>
        <v>Newham</v>
      </c>
      <c r="AI255" t="str">
        <f t="shared" si="79"/>
        <v/>
      </c>
      <c r="AN255" t="e">
        <f t="shared" si="80"/>
        <v>#N/A</v>
      </c>
    </row>
    <row r="256" spans="1:40" x14ac:dyDescent="0.25">
      <c r="A256" t="s">
        <v>530</v>
      </c>
      <c r="B256" t="s">
        <v>531</v>
      </c>
      <c r="C256" t="s">
        <v>31</v>
      </c>
      <c r="D256" t="s">
        <v>28</v>
      </c>
      <c r="E256">
        <v>39747</v>
      </c>
      <c r="F256">
        <v>0.38023399309309019</v>
      </c>
      <c r="G256" t="str">
        <f>VLOOKUP($A256,'1213 rural'!$A$4:$C$329,2,FALSE)</f>
        <v/>
      </c>
      <c r="H256" t="str">
        <f>VLOOKUP($A256,'1213 rural'!$A$4:$C$329,3,FALSE)</f>
        <v/>
      </c>
      <c r="I256" t="str">
        <f t="shared" si="81"/>
        <v>9999</v>
      </c>
      <c r="J256" t="str">
        <f t="shared" si="82"/>
        <v/>
      </c>
      <c r="K256" t="str">
        <f t="shared" si="83"/>
        <v/>
      </c>
      <c r="L256" t="str">
        <f t="shared" si="84"/>
        <v>9999</v>
      </c>
      <c r="M256" t="str">
        <f t="shared" si="85"/>
        <v/>
      </c>
      <c r="N256" t="str">
        <f t="shared" si="86"/>
        <v/>
      </c>
      <c r="O256" t="str">
        <f t="shared" si="87"/>
        <v>9999</v>
      </c>
      <c r="P256" t="str">
        <f t="shared" si="88"/>
        <v/>
      </c>
      <c r="Q256" t="str">
        <f t="shared" si="89"/>
        <v/>
      </c>
      <c r="R256" t="str">
        <f t="shared" si="90"/>
        <v>9999</v>
      </c>
      <c r="S256" t="str">
        <f t="shared" si="91"/>
        <v>St. Edmundsbury</v>
      </c>
      <c r="T256" t="str">
        <f t="shared" si="92"/>
        <v/>
      </c>
      <c r="U256" t="str">
        <f t="shared" si="93"/>
        <v>9999</v>
      </c>
      <c r="V256" t="str">
        <f t="shared" si="94"/>
        <v/>
      </c>
      <c r="W256" t="str">
        <f t="shared" si="95"/>
        <v/>
      </c>
      <c r="X256" t="str">
        <f t="shared" si="96"/>
        <v>9999</v>
      </c>
      <c r="Y256" t="str">
        <f t="shared" si="97"/>
        <v/>
      </c>
      <c r="Z256" t="str">
        <f t="shared" si="98"/>
        <v/>
      </c>
      <c r="AA256" t="str">
        <f t="shared" si="99"/>
        <v>9999</v>
      </c>
      <c r="AE256" t="s">
        <v>532</v>
      </c>
      <c r="AF256" t="str">
        <f t="shared" si="78"/>
        <v>9999</v>
      </c>
      <c r="AG256" t="str">
        <f t="array" ref="AG256">INDEX($AF$1:$AF$326,MATCH(SMALL(COUNTIF($AF$1:$AF$326,"&lt;"&amp;$AF$1:$AF$326),ROW($AF256:$AG256)),COUNTIF($AF$1:$AF$326,"&lt;"&amp;$AF$1:$AF$326),0))</f>
        <v>9999</v>
      </c>
      <c r="AH256" t="str">
        <f t="array" ref="AH256">INDEX($AE$1:$AE$326,SMALL(IF($AF$1:$AF$326=$AG256,ROW($AF$1:$AF$326)),COUNTIF($AG$1:$AG256,$AG256)),1)</f>
        <v>North East Lincolnshire</v>
      </c>
      <c r="AI256" t="str">
        <f t="shared" si="79"/>
        <v/>
      </c>
      <c r="AN256" t="e">
        <f t="shared" si="80"/>
        <v>#N/A</v>
      </c>
    </row>
    <row r="257" spans="1:40" x14ac:dyDescent="0.25">
      <c r="A257" t="s">
        <v>532</v>
      </c>
      <c r="B257" t="s">
        <v>533</v>
      </c>
      <c r="C257" t="s">
        <v>13</v>
      </c>
      <c r="D257" t="s">
        <v>35</v>
      </c>
      <c r="E257">
        <v>14287</v>
      </c>
      <c r="F257">
        <v>8.0552313616706978E-2</v>
      </c>
      <c r="G257" t="str">
        <f>VLOOKUP($A257,'1213 rural'!$A$4:$C$329,2,FALSE)</f>
        <v/>
      </c>
      <c r="H257" t="str">
        <f>VLOOKUP($A257,'1213 rural'!$A$4:$C$329,3,FALSE)</f>
        <v/>
      </c>
      <c r="I257" t="str">
        <f t="shared" si="81"/>
        <v>9999</v>
      </c>
      <c r="J257" t="str">
        <f t="shared" si="82"/>
        <v>St. Helens</v>
      </c>
      <c r="K257" t="str">
        <f t="shared" si="83"/>
        <v/>
      </c>
      <c r="L257" t="str">
        <f t="shared" si="84"/>
        <v>9999</v>
      </c>
      <c r="M257" t="str">
        <f t="shared" si="85"/>
        <v/>
      </c>
      <c r="N257" t="str">
        <f t="shared" si="86"/>
        <v/>
      </c>
      <c r="O257" t="str">
        <f t="shared" si="87"/>
        <v>9999</v>
      </c>
      <c r="P257" t="str">
        <f t="shared" si="88"/>
        <v/>
      </c>
      <c r="Q257" t="str">
        <f t="shared" si="89"/>
        <v/>
      </c>
      <c r="R257" t="str">
        <f t="shared" si="90"/>
        <v>9999</v>
      </c>
      <c r="S257" t="str">
        <f t="shared" si="91"/>
        <v/>
      </c>
      <c r="T257" t="str">
        <f t="shared" si="92"/>
        <v/>
      </c>
      <c r="U257" t="str">
        <f t="shared" si="93"/>
        <v>9999</v>
      </c>
      <c r="V257" t="str">
        <f t="shared" si="94"/>
        <v/>
      </c>
      <c r="W257" t="str">
        <f t="shared" si="95"/>
        <v/>
      </c>
      <c r="X257" t="str">
        <f t="shared" si="96"/>
        <v>9999</v>
      </c>
      <c r="Y257" t="str">
        <f t="shared" si="97"/>
        <v/>
      </c>
      <c r="Z257" t="str">
        <f t="shared" si="98"/>
        <v/>
      </c>
      <c r="AA257" t="str">
        <f t="shared" si="99"/>
        <v>9999</v>
      </c>
      <c r="AE257" t="s">
        <v>534</v>
      </c>
      <c r="AF257">
        <f t="shared" si="78"/>
        <v>61</v>
      </c>
      <c r="AG257" t="str">
        <f t="array" ref="AG257">INDEX($AF$1:$AF$326,MATCH(SMALL(COUNTIF($AF$1:$AF$326,"&lt;"&amp;$AF$1:$AF$326),ROW($AF257:$AG257)),COUNTIF($AF$1:$AF$326,"&lt;"&amp;$AF$1:$AF$326),0))</f>
        <v>9999</v>
      </c>
      <c r="AH257" t="str">
        <f t="array" ref="AH257">INDEX($AE$1:$AE$326,SMALL(IF($AF$1:$AF$326=$AG257,ROW($AF$1:$AF$326)),COUNTIF($AG$1:$AG257,$AG257)),1)</f>
        <v>North Hertfordshire</v>
      </c>
      <c r="AI257" t="str">
        <f t="shared" si="79"/>
        <v/>
      </c>
      <c r="AN257" t="e">
        <f t="shared" si="80"/>
        <v>#N/A</v>
      </c>
    </row>
    <row r="258" spans="1:40" x14ac:dyDescent="0.25">
      <c r="A258" t="s">
        <v>534</v>
      </c>
      <c r="B258" t="s">
        <v>535</v>
      </c>
      <c r="C258" t="s">
        <v>58</v>
      </c>
      <c r="D258" t="s">
        <v>18</v>
      </c>
      <c r="E258">
        <v>40624</v>
      </c>
      <c r="F258">
        <v>0.32249460180363265</v>
      </c>
      <c r="G258">
        <f>VLOOKUP($A258,'1213 rural'!$A$4:$C$329,2,FALSE)</f>
        <v>0.62447960033305583</v>
      </c>
      <c r="H258">
        <f>VLOOKUP($A258,'1213 rural'!$A$4:$C$329,3,FALSE)</f>
        <v>9</v>
      </c>
      <c r="I258">
        <f t="shared" si="81"/>
        <v>61</v>
      </c>
      <c r="J258" t="str">
        <f t="shared" si="82"/>
        <v/>
      </c>
      <c r="K258" t="str">
        <f t="shared" si="83"/>
        <v/>
      </c>
      <c r="L258" t="str">
        <f t="shared" si="84"/>
        <v>9999</v>
      </c>
      <c r="M258" t="str">
        <f t="shared" si="85"/>
        <v/>
      </c>
      <c r="N258" t="str">
        <f t="shared" si="86"/>
        <v/>
      </c>
      <c r="O258" t="str">
        <f t="shared" si="87"/>
        <v>9999</v>
      </c>
      <c r="P258" t="str">
        <f t="shared" si="88"/>
        <v/>
      </c>
      <c r="Q258" t="str">
        <f t="shared" si="89"/>
        <v/>
      </c>
      <c r="R258" t="str">
        <f t="shared" si="90"/>
        <v>9999</v>
      </c>
      <c r="S258" t="str">
        <f t="shared" si="91"/>
        <v/>
      </c>
      <c r="T258" t="str">
        <f t="shared" si="92"/>
        <v/>
      </c>
      <c r="U258" t="str">
        <f t="shared" si="93"/>
        <v>9999</v>
      </c>
      <c r="V258" t="str">
        <f t="shared" si="94"/>
        <v/>
      </c>
      <c r="W258" t="str">
        <f t="shared" si="95"/>
        <v/>
      </c>
      <c r="X258" t="str">
        <f t="shared" si="96"/>
        <v>9999</v>
      </c>
      <c r="Y258" t="str">
        <f t="shared" si="97"/>
        <v>Stafford</v>
      </c>
      <c r="Z258">
        <f t="shared" si="98"/>
        <v>0.62447960033305583</v>
      </c>
      <c r="AA258">
        <f t="shared" si="99"/>
        <v>16</v>
      </c>
      <c r="AE258" t="s">
        <v>536</v>
      </c>
      <c r="AF258">
        <f t="shared" ref="AF258:AF321" si="100">LOOKUP(AE258,$A$2:$A$327,I$2:I$327)</f>
        <v>140</v>
      </c>
      <c r="AG258" t="str">
        <f t="array" ref="AG258">INDEX($AF$1:$AF$326,MATCH(SMALL(COUNTIF($AF$1:$AF$326,"&lt;"&amp;$AF$1:$AF$326),ROW($AF258:$AG258)),COUNTIF($AF$1:$AF$326,"&lt;"&amp;$AF$1:$AF$326),0))</f>
        <v>9999</v>
      </c>
      <c r="AH258" t="str">
        <f t="array" ref="AH258">INDEX($AE$1:$AE$326,SMALL(IF($AF$1:$AF$326=$AG258,ROW($AF$1:$AF$326)),COUNTIF($AG$1:$AG258,$AG258)),1)</f>
        <v>North Tyneside</v>
      </c>
      <c r="AI258" t="str">
        <f t="shared" ref="AI258:AI321" si="101">LOOKUP(AH258,$A$2:$A$327,$G$2:$G$327)</f>
        <v/>
      </c>
      <c r="AN258" t="e">
        <f t="shared" ref="AN258:AN321" si="102">LOOKUP(AM258,$A$2:$A$327,L$2:L$327)</f>
        <v>#N/A</v>
      </c>
    </row>
    <row r="259" spans="1:40" x14ac:dyDescent="0.25">
      <c r="A259" t="s">
        <v>536</v>
      </c>
      <c r="B259" t="s">
        <v>537</v>
      </c>
      <c r="C259" t="s">
        <v>58</v>
      </c>
      <c r="D259" t="s">
        <v>28</v>
      </c>
      <c r="E259">
        <v>28883</v>
      </c>
      <c r="F259">
        <v>0.30267115177046328</v>
      </c>
      <c r="G259">
        <f>VLOOKUP($A259,'1213 rural'!$A$4:$C$329,2,FALSE)</f>
        <v>1.0654670297146918</v>
      </c>
      <c r="H259">
        <f>VLOOKUP($A259,'1213 rural'!$A$4:$C$329,3,FALSE)</f>
        <v>9</v>
      </c>
      <c r="I259">
        <f t="shared" ref="I259:I322" si="103">IF(G259="","9999",RANK(G259,G$2:G$327,1))</f>
        <v>140</v>
      </c>
      <c r="J259" t="str">
        <f t="shared" ref="J259:J322" si="104">IF($D259=$C$330,$A259,"")</f>
        <v/>
      </c>
      <c r="K259" t="str">
        <f t="shared" ref="K259:K322" si="105">IF($D259=$C$330,$G259,"")</f>
        <v/>
      </c>
      <c r="L259" t="str">
        <f t="shared" ref="L259:L322" si="106">IF(K259="","9999",IF($D259=$C$330,RANK(K259,K$2:K$327,1),""))</f>
        <v>9999</v>
      </c>
      <c r="M259" t="str">
        <f t="shared" ref="M259:M322" si="107">IF($D259=$C$331,$A259,"")</f>
        <v/>
      </c>
      <c r="N259" t="str">
        <f t="shared" ref="N259:N322" si="108">IF($D259=$C$331,$G259,"")</f>
        <v/>
      </c>
      <c r="O259" t="str">
        <f t="shared" ref="O259:O322" si="109">IF(N259="","9999",IF($D259=$C$331,RANK(N259,N$2:N$327,1),""))</f>
        <v>9999</v>
      </c>
      <c r="P259" t="str">
        <f t="shared" ref="P259:P322" si="110">IF($D259=$C$332,$A259,"")</f>
        <v/>
      </c>
      <c r="Q259" t="str">
        <f t="shared" ref="Q259:Q322" si="111">IF($D259=$C$332,$G259,"")</f>
        <v/>
      </c>
      <c r="R259" t="str">
        <f t="shared" ref="R259:R322" si="112">IF(Q259="","9999",IF($D259=$C$332,RANK(Q259,Q$2:Q$327,1),""))</f>
        <v>9999</v>
      </c>
      <c r="S259" t="str">
        <f t="shared" ref="S259:S322" si="113">IF($D259=$C$333,$A259,"")</f>
        <v>Staffordshire Moorlands</v>
      </c>
      <c r="T259">
        <f t="shared" ref="T259:T322" si="114">IF($D259=$C$333,$G259,"")</f>
        <v>1.0654670297146918</v>
      </c>
      <c r="U259">
        <f t="shared" ref="U259:U322" si="115">IF(T259="","9999",IF($D259=$C$333,RANK(T259,T$2:T$327,1),""))</f>
        <v>38</v>
      </c>
      <c r="V259" t="str">
        <f t="shared" ref="V259:V322" si="116">IF($D259=$C$334,$A259,"")</f>
        <v/>
      </c>
      <c r="W259" t="str">
        <f t="shared" ref="W259:W322" si="117">IF($D259=$C$334,$G259,"")</f>
        <v/>
      </c>
      <c r="X259" t="str">
        <f t="shared" ref="X259:X322" si="118">IF(W259="","9999",IF($D259=$C$334,RANK(W259,W$2:W$327,1),""))</f>
        <v>9999</v>
      </c>
      <c r="Y259" t="str">
        <f t="shared" ref="Y259:Y322" si="119">IF($D259=$C$335,$A259,"")</f>
        <v/>
      </c>
      <c r="Z259" t="str">
        <f t="shared" ref="Z259:Z322" si="120">IF($D259=$C$335,$G259,"")</f>
        <v/>
      </c>
      <c r="AA259" t="str">
        <f t="shared" ref="AA259:AA322" si="121">IF(Z259="","9999",IF($D259=$C$335,RANK(Z259,Z$2:Z$327,1),""))</f>
        <v>9999</v>
      </c>
      <c r="AE259" t="s">
        <v>538</v>
      </c>
      <c r="AF259" t="str">
        <f t="shared" si="100"/>
        <v>9999</v>
      </c>
      <c r="AG259" t="str">
        <f t="array" ref="AG259">INDEX($AF$1:$AF$326,MATCH(SMALL(COUNTIF($AF$1:$AF$326,"&lt;"&amp;$AF$1:$AF$326),ROW($AF259:$AG259)),COUNTIF($AF$1:$AF$326,"&lt;"&amp;$AF$1:$AF$326),0))</f>
        <v>9999</v>
      </c>
      <c r="AH259" t="str">
        <f t="array" ref="AH259">INDEX($AE$1:$AE$326,SMALL(IF($AF$1:$AF$326=$AG259,ROW($AF$1:$AF$326)),COUNTIF($AG$1:$AG259,$AG259)),1)</f>
        <v>Northampton</v>
      </c>
      <c r="AI259" t="str">
        <f t="shared" si="101"/>
        <v/>
      </c>
      <c r="AN259" t="e">
        <f t="shared" si="102"/>
        <v>#N/A</v>
      </c>
    </row>
    <row r="260" spans="1:40" x14ac:dyDescent="0.25">
      <c r="A260" t="s">
        <v>538</v>
      </c>
      <c r="B260" t="s">
        <v>539</v>
      </c>
      <c r="C260" t="s">
        <v>31</v>
      </c>
      <c r="D260" t="s">
        <v>23</v>
      </c>
      <c r="E260">
        <v>0</v>
      </c>
      <c r="F260">
        <v>0</v>
      </c>
      <c r="G260" t="str">
        <f>VLOOKUP($A260,'1213 rural'!$A$4:$C$329,2,FALSE)</f>
        <v/>
      </c>
      <c r="H260" t="str">
        <f>VLOOKUP($A260,'1213 rural'!$A$4:$C$329,3,FALSE)</f>
        <v/>
      </c>
      <c r="I260" t="str">
        <f t="shared" si="103"/>
        <v>9999</v>
      </c>
      <c r="J260" t="str">
        <f t="shared" si="104"/>
        <v/>
      </c>
      <c r="K260" t="str">
        <f t="shared" si="105"/>
        <v/>
      </c>
      <c r="L260" t="str">
        <f t="shared" si="106"/>
        <v>9999</v>
      </c>
      <c r="M260" t="str">
        <f t="shared" si="107"/>
        <v/>
      </c>
      <c r="N260" t="str">
        <f t="shared" si="108"/>
        <v/>
      </c>
      <c r="O260" t="str">
        <f t="shared" si="109"/>
        <v>9999</v>
      </c>
      <c r="P260" t="str">
        <f t="shared" si="110"/>
        <v>Stevenage</v>
      </c>
      <c r="Q260" t="str">
        <f t="shared" si="111"/>
        <v/>
      </c>
      <c r="R260" t="str">
        <f t="shared" si="112"/>
        <v>9999</v>
      </c>
      <c r="S260" t="str">
        <f t="shared" si="113"/>
        <v/>
      </c>
      <c r="T260" t="str">
        <f t="shared" si="114"/>
        <v/>
      </c>
      <c r="U260" t="str">
        <f t="shared" si="115"/>
        <v>9999</v>
      </c>
      <c r="V260" t="str">
        <f t="shared" si="116"/>
        <v/>
      </c>
      <c r="W260" t="str">
        <f t="shared" si="117"/>
        <v/>
      </c>
      <c r="X260" t="str">
        <f t="shared" si="118"/>
        <v>9999</v>
      </c>
      <c r="Y260" t="str">
        <f t="shared" si="119"/>
        <v/>
      </c>
      <c r="Z260" t="str">
        <f t="shared" si="120"/>
        <v/>
      </c>
      <c r="AA260" t="str">
        <f t="shared" si="121"/>
        <v>9999</v>
      </c>
      <c r="AE260" t="s">
        <v>540</v>
      </c>
      <c r="AF260" t="str">
        <f t="shared" si="100"/>
        <v>9999</v>
      </c>
      <c r="AG260" t="str">
        <f t="array" ref="AG260">INDEX($AF$1:$AF$326,MATCH(SMALL(COUNTIF($AF$1:$AF$326,"&lt;"&amp;$AF$1:$AF$326),ROW($AF260:$AG260)),COUNTIF($AF$1:$AF$326,"&lt;"&amp;$AF$1:$AF$326),0))</f>
        <v>9999</v>
      </c>
      <c r="AH260" t="str">
        <f t="array" ref="AH260">INDEX($AE$1:$AE$326,SMALL(IF($AF$1:$AF$326=$AG260,ROW($AF$1:$AF$326)),COUNTIF($AG$1:$AG260,$AG260)),1)</f>
        <v>Norwich</v>
      </c>
      <c r="AI260" t="str">
        <f t="shared" si="101"/>
        <v/>
      </c>
      <c r="AN260" t="e">
        <f t="shared" si="102"/>
        <v>#N/A</v>
      </c>
    </row>
    <row r="261" spans="1:40" x14ac:dyDescent="0.25">
      <c r="A261" t="s">
        <v>540</v>
      </c>
      <c r="B261" t="s">
        <v>541</v>
      </c>
      <c r="C261" t="s">
        <v>13</v>
      </c>
      <c r="D261" t="s">
        <v>35</v>
      </c>
      <c r="E261">
        <v>4381</v>
      </c>
      <c r="F261">
        <v>1.5391101196226879E-2</v>
      </c>
      <c r="G261" t="str">
        <f>VLOOKUP($A261,'1213 rural'!$A$4:$C$329,2,FALSE)</f>
        <v/>
      </c>
      <c r="H261" t="str">
        <f>VLOOKUP($A261,'1213 rural'!$A$4:$C$329,3,FALSE)</f>
        <v/>
      </c>
      <c r="I261" t="str">
        <f t="shared" si="103"/>
        <v>9999</v>
      </c>
      <c r="J261" t="str">
        <f t="shared" si="104"/>
        <v>Stockport</v>
      </c>
      <c r="K261" t="str">
        <f t="shared" si="105"/>
        <v/>
      </c>
      <c r="L261" t="str">
        <f t="shared" si="106"/>
        <v>9999</v>
      </c>
      <c r="M261" t="str">
        <f t="shared" si="107"/>
        <v/>
      </c>
      <c r="N261" t="str">
        <f t="shared" si="108"/>
        <v/>
      </c>
      <c r="O261" t="str">
        <f t="shared" si="109"/>
        <v>9999</v>
      </c>
      <c r="P261" t="str">
        <f t="shared" si="110"/>
        <v/>
      </c>
      <c r="Q261" t="str">
        <f t="shared" si="111"/>
        <v/>
      </c>
      <c r="R261" t="str">
        <f t="shared" si="112"/>
        <v>9999</v>
      </c>
      <c r="S261" t="str">
        <f t="shared" si="113"/>
        <v/>
      </c>
      <c r="T261" t="str">
        <f t="shared" si="114"/>
        <v/>
      </c>
      <c r="U261" t="str">
        <f t="shared" si="115"/>
        <v>9999</v>
      </c>
      <c r="V261" t="str">
        <f t="shared" si="116"/>
        <v/>
      </c>
      <c r="W261" t="str">
        <f t="shared" si="117"/>
        <v/>
      </c>
      <c r="X261" t="str">
        <f t="shared" si="118"/>
        <v>9999</v>
      </c>
      <c r="Y261" t="str">
        <f t="shared" si="119"/>
        <v/>
      </c>
      <c r="Z261" t="str">
        <f t="shared" si="120"/>
        <v/>
      </c>
      <c r="AA261" t="str">
        <f t="shared" si="121"/>
        <v>9999</v>
      </c>
      <c r="AE261" t="s">
        <v>542</v>
      </c>
      <c r="AF261" t="str">
        <f t="shared" si="100"/>
        <v>9999</v>
      </c>
      <c r="AG261" t="str">
        <f t="array" ref="AG261">INDEX($AF$1:$AF$326,MATCH(SMALL(COUNTIF($AF$1:$AF$326,"&lt;"&amp;$AF$1:$AF$326),ROW($AF261:$AG261)),COUNTIF($AF$1:$AF$326,"&lt;"&amp;$AF$1:$AF$326),0))</f>
        <v>9999</v>
      </c>
      <c r="AH261" t="str">
        <f t="array" ref="AH261">INDEX($AE$1:$AE$326,SMALL(IF($AF$1:$AF$326=$AG261,ROW($AF$1:$AF$326)),COUNTIF($AG$1:$AG261,$AG261)),1)</f>
        <v>Nottingham</v>
      </c>
      <c r="AI261" t="str">
        <f t="shared" si="101"/>
        <v/>
      </c>
      <c r="AN261" t="e">
        <f t="shared" si="102"/>
        <v>#N/A</v>
      </c>
    </row>
    <row r="262" spans="1:40" x14ac:dyDescent="0.25">
      <c r="A262" t="s">
        <v>542</v>
      </c>
      <c r="B262" t="s">
        <v>543</v>
      </c>
      <c r="C262" t="s">
        <v>165</v>
      </c>
      <c r="D262" t="s">
        <v>10</v>
      </c>
      <c r="E262">
        <v>9086</v>
      </c>
      <c r="F262">
        <v>4.7227232326172493E-2</v>
      </c>
      <c r="G262" t="str">
        <f>VLOOKUP($A262,'1213 rural'!$A$4:$C$329,2,FALSE)</f>
        <v/>
      </c>
      <c r="H262" t="str">
        <f>VLOOKUP($A262,'1213 rural'!$A$4:$C$329,3,FALSE)</f>
        <v/>
      </c>
      <c r="I262" t="str">
        <f t="shared" si="103"/>
        <v>9999</v>
      </c>
      <c r="J262" t="str">
        <f t="shared" si="104"/>
        <v/>
      </c>
      <c r="K262" t="str">
        <f t="shared" si="105"/>
        <v/>
      </c>
      <c r="L262" t="str">
        <f t="shared" si="106"/>
        <v>9999</v>
      </c>
      <c r="M262" t="str">
        <f t="shared" si="107"/>
        <v>Stockton-on-Tees</v>
      </c>
      <c r="N262" t="str">
        <f t="shared" si="108"/>
        <v/>
      </c>
      <c r="O262" t="str">
        <f t="shared" si="109"/>
        <v>9999</v>
      </c>
      <c r="P262" t="str">
        <f t="shared" si="110"/>
        <v/>
      </c>
      <c r="Q262" t="str">
        <f t="shared" si="111"/>
        <v/>
      </c>
      <c r="R262" t="str">
        <f t="shared" si="112"/>
        <v>9999</v>
      </c>
      <c r="S262" t="str">
        <f t="shared" si="113"/>
        <v/>
      </c>
      <c r="T262" t="str">
        <f t="shared" si="114"/>
        <v/>
      </c>
      <c r="U262" t="str">
        <f t="shared" si="115"/>
        <v>9999</v>
      </c>
      <c r="V262" t="str">
        <f t="shared" si="116"/>
        <v/>
      </c>
      <c r="W262" t="str">
        <f t="shared" si="117"/>
        <v/>
      </c>
      <c r="X262" t="str">
        <f t="shared" si="118"/>
        <v>9999</v>
      </c>
      <c r="Y262" t="str">
        <f t="shared" si="119"/>
        <v/>
      </c>
      <c r="Z262" t="str">
        <f t="shared" si="120"/>
        <v/>
      </c>
      <c r="AA262" t="str">
        <f t="shared" si="121"/>
        <v>9999</v>
      </c>
      <c r="AE262" t="s">
        <v>544</v>
      </c>
      <c r="AF262" t="str">
        <f t="shared" si="100"/>
        <v>9999</v>
      </c>
      <c r="AG262" t="str">
        <f t="array" ref="AG262">INDEX($AF$1:$AF$326,MATCH(SMALL(COUNTIF($AF$1:$AF$326,"&lt;"&amp;$AF$1:$AF$326),ROW($AF262:$AG262)),COUNTIF($AF$1:$AF$326,"&lt;"&amp;$AF$1:$AF$326),0))</f>
        <v>9999</v>
      </c>
      <c r="AH262" t="str">
        <f t="array" ref="AH262">INDEX($AE$1:$AE$326,SMALL(IF($AF$1:$AF$326=$AG262,ROW($AF$1:$AF$326)),COUNTIF($AG$1:$AG262,$AG262)),1)</f>
        <v>Nuneaton and Bedworth</v>
      </c>
      <c r="AI262" t="str">
        <f t="shared" si="101"/>
        <v/>
      </c>
      <c r="AN262" t="e">
        <f t="shared" si="102"/>
        <v>#N/A</v>
      </c>
    </row>
    <row r="263" spans="1:40" x14ac:dyDescent="0.25">
      <c r="A263" t="s">
        <v>544</v>
      </c>
      <c r="B263" t="s">
        <v>545</v>
      </c>
      <c r="C263" t="s">
        <v>58</v>
      </c>
      <c r="D263" t="s">
        <v>10</v>
      </c>
      <c r="E263">
        <v>0</v>
      </c>
      <c r="F263">
        <v>0</v>
      </c>
      <c r="G263" t="str">
        <f>VLOOKUP($A263,'1213 rural'!$A$4:$C$329,2,FALSE)</f>
        <v/>
      </c>
      <c r="H263" t="str">
        <f>VLOOKUP($A263,'1213 rural'!$A$4:$C$329,3,FALSE)</f>
        <v/>
      </c>
      <c r="I263" t="str">
        <f t="shared" si="103"/>
        <v>9999</v>
      </c>
      <c r="J263" t="str">
        <f t="shared" si="104"/>
        <v/>
      </c>
      <c r="K263" t="str">
        <f t="shared" si="105"/>
        <v/>
      </c>
      <c r="L263" t="str">
        <f t="shared" si="106"/>
        <v>9999</v>
      </c>
      <c r="M263" t="str">
        <f t="shared" si="107"/>
        <v>Stoke-on-Trent</v>
      </c>
      <c r="N263" t="str">
        <f t="shared" si="108"/>
        <v/>
      </c>
      <c r="O263" t="str">
        <f t="shared" si="109"/>
        <v>9999</v>
      </c>
      <c r="P263" t="str">
        <f t="shared" si="110"/>
        <v/>
      </c>
      <c r="Q263" t="str">
        <f t="shared" si="111"/>
        <v/>
      </c>
      <c r="R263" t="str">
        <f t="shared" si="112"/>
        <v>9999</v>
      </c>
      <c r="S263" t="str">
        <f t="shared" si="113"/>
        <v/>
      </c>
      <c r="T263" t="str">
        <f t="shared" si="114"/>
        <v/>
      </c>
      <c r="U263" t="str">
        <f t="shared" si="115"/>
        <v>9999</v>
      </c>
      <c r="V263" t="str">
        <f t="shared" si="116"/>
        <v/>
      </c>
      <c r="W263" t="str">
        <f t="shared" si="117"/>
        <v/>
      </c>
      <c r="X263" t="str">
        <f t="shared" si="118"/>
        <v>9999</v>
      </c>
      <c r="Y263" t="str">
        <f t="shared" si="119"/>
        <v/>
      </c>
      <c r="Z263" t="str">
        <f t="shared" si="120"/>
        <v/>
      </c>
      <c r="AA263" t="str">
        <f t="shared" si="121"/>
        <v>9999</v>
      </c>
      <c r="AE263" t="s">
        <v>546</v>
      </c>
      <c r="AF263">
        <f t="shared" si="100"/>
        <v>69</v>
      </c>
      <c r="AG263" t="str">
        <f t="array" ref="AG263">INDEX($AF$1:$AF$326,MATCH(SMALL(COUNTIF($AF$1:$AF$326,"&lt;"&amp;$AF$1:$AF$326),ROW($AF263:$AG263)),COUNTIF($AF$1:$AF$326,"&lt;"&amp;$AF$1:$AF$326),0))</f>
        <v>9999</v>
      </c>
      <c r="AH263" t="str">
        <f t="array" ref="AH263">INDEX($AE$1:$AE$326,SMALL(IF($AF$1:$AF$326=$AG263,ROW($AF$1:$AF$326)),COUNTIF($AG$1:$AG263,$AG263)),1)</f>
        <v>Oadby and Wigston</v>
      </c>
      <c r="AI263" t="str">
        <f t="shared" si="101"/>
        <v/>
      </c>
      <c r="AN263" t="e">
        <f t="shared" si="102"/>
        <v>#N/A</v>
      </c>
    </row>
    <row r="264" spans="1:40" x14ac:dyDescent="0.25">
      <c r="A264" t="s">
        <v>546</v>
      </c>
      <c r="B264" t="s">
        <v>547</v>
      </c>
      <c r="C264" t="s">
        <v>58</v>
      </c>
      <c r="D264" t="s">
        <v>14</v>
      </c>
      <c r="E264">
        <v>92315</v>
      </c>
      <c r="F264">
        <v>0.77585409925620874</v>
      </c>
      <c r="G264">
        <f>VLOOKUP($A264,'1213 rural'!$A$4:$C$329,2,FALSE)</f>
        <v>0.66640870200782498</v>
      </c>
      <c r="H264">
        <f>VLOOKUP($A264,'1213 rural'!$A$4:$C$329,3,FALSE)</f>
        <v>31</v>
      </c>
      <c r="I264">
        <f t="shared" si="103"/>
        <v>69</v>
      </c>
      <c r="J264" t="str">
        <f t="shared" si="104"/>
        <v/>
      </c>
      <c r="K264" t="str">
        <f t="shared" si="105"/>
        <v/>
      </c>
      <c r="L264" t="str">
        <f t="shared" si="106"/>
        <v>9999</v>
      </c>
      <c r="M264" t="str">
        <f t="shared" si="107"/>
        <v/>
      </c>
      <c r="N264" t="str">
        <f t="shared" si="108"/>
        <v/>
      </c>
      <c r="O264" t="str">
        <f t="shared" si="109"/>
        <v>9999</v>
      </c>
      <c r="P264" t="str">
        <f t="shared" si="110"/>
        <v/>
      </c>
      <c r="Q264" t="str">
        <f t="shared" si="111"/>
        <v/>
      </c>
      <c r="R264" t="str">
        <f t="shared" si="112"/>
        <v>9999</v>
      </c>
      <c r="S264" t="str">
        <f t="shared" si="113"/>
        <v/>
      </c>
      <c r="T264" t="str">
        <f t="shared" si="114"/>
        <v/>
      </c>
      <c r="U264" t="str">
        <f t="shared" si="115"/>
        <v>9999</v>
      </c>
      <c r="V264" t="str">
        <f t="shared" si="116"/>
        <v>Stratford-on-Avon</v>
      </c>
      <c r="W264">
        <f t="shared" si="117"/>
        <v>0.66640870200782498</v>
      </c>
      <c r="X264">
        <f t="shared" si="118"/>
        <v>32</v>
      </c>
      <c r="Y264" t="str">
        <f t="shared" si="119"/>
        <v/>
      </c>
      <c r="Z264" t="str">
        <f t="shared" si="120"/>
        <v/>
      </c>
      <c r="AA264" t="str">
        <f t="shared" si="121"/>
        <v>9999</v>
      </c>
      <c r="AE264" t="s">
        <v>548</v>
      </c>
      <c r="AF264">
        <f t="shared" si="100"/>
        <v>6</v>
      </c>
      <c r="AG264" t="str">
        <f t="array" ref="AG264">INDEX($AF$1:$AF$326,MATCH(SMALL(COUNTIF($AF$1:$AF$326,"&lt;"&amp;$AF$1:$AF$326),ROW($AF264:$AG264)),COUNTIF($AF$1:$AF$326,"&lt;"&amp;$AF$1:$AF$326),0))</f>
        <v>9999</v>
      </c>
      <c r="AH264" t="str">
        <f t="array" ref="AH264">INDEX($AE$1:$AE$326,SMALL(IF($AF$1:$AF$326=$AG264,ROW($AF$1:$AF$326)),COUNTIF($AG$1:$AG264,$AG264)),1)</f>
        <v>Oldham</v>
      </c>
      <c r="AI264" t="str">
        <f t="shared" si="101"/>
        <v/>
      </c>
      <c r="AN264" t="e">
        <f t="shared" si="102"/>
        <v>#N/A</v>
      </c>
    </row>
    <row r="265" spans="1:40" x14ac:dyDescent="0.25">
      <c r="A265" t="s">
        <v>548</v>
      </c>
      <c r="B265" t="s">
        <v>549</v>
      </c>
      <c r="C265" t="s">
        <v>51</v>
      </c>
      <c r="D265" t="s">
        <v>28</v>
      </c>
      <c r="E265">
        <v>42226</v>
      </c>
      <c r="F265">
        <v>0.37797291370158526</v>
      </c>
      <c r="G265">
        <f>VLOOKUP($A265,'1213 rural'!$A$4:$C$329,2,FALSE)</f>
        <v>0.41137752703338037</v>
      </c>
      <c r="H265">
        <f>VLOOKUP($A265,'1213 rural'!$A$4:$C$329,3,FALSE)</f>
        <v>7</v>
      </c>
      <c r="I265">
        <f t="shared" si="103"/>
        <v>6</v>
      </c>
      <c r="J265" t="str">
        <f t="shared" si="104"/>
        <v/>
      </c>
      <c r="K265" t="str">
        <f t="shared" si="105"/>
        <v/>
      </c>
      <c r="L265" t="str">
        <f t="shared" si="106"/>
        <v>9999</v>
      </c>
      <c r="M265" t="str">
        <f t="shared" si="107"/>
        <v/>
      </c>
      <c r="N265" t="str">
        <f t="shared" si="108"/>
        <v/>
      </c>
      <c r="O265" t="str">
        <f t="shared" si="109"/>
        <v>9999</v>
      </c>
      <c r="P265" t="str">
        <f t="shared" si="110"/>
        <v/>
      </c>
      <c r="Q265" t="str">
        <f t="shared" si="111"/>
        <v/>
      </c>
      <c r="R265" t="str">
        <f t="shared" si="112"/>
        <v>9999</v>
      </c>
      <c r="S265" t="str">
        <f t="shared" si="113"/>
        <v>Stroud</v>
      </c>
      <c r="T265">
        <f t="shared" si="114"/>
        <v>0.41137752703338037</v>
      </c>
      <c r="U265">
        <f t="shared" si="115"/>
        <v>2</v>
      </c>
      <c r="V265" t="str">
        <f t="shared" si="116"/>
        <v/>
      </c>
      <c r="W265" t="str">
        <f t="shared" si="117"/>
        <v/>
      </c>
      <c r="X265" t="str">
        <f t="shared" si="118"/>
        <v>9999</v>
      </c>
      <c r="Y265" t="str">
        <f t="shared" si="119"/>
        <v/>
      </c>
      <c r="Z265" t="str">
        <f t="shared" si="120"/>
        <v/>
      </c>
      <c r="AA265" t="str">
        <f t="shared" si="121"/>
        <v>9999</v>
      </c>
      <c r="AE265" t="s">
        <v>550</v>
      </c>
      <c r="AF265">
        <f t="shared" si="100"/>
        <v>4</v>
      </c>
      <c r="AG265" t="str">
        <f t="array" ref="AG265">INDEX($AF$1:$AF$326,MATCH(SMALL(COUNTIF($AF$1:$AF$326,"&lt;"&amp;$AF$1:$AF$326),ROW($AF265:$AG265)),COUNTIF($AF$1:$AF$326,"&lt;"&amp;$AF$1:$AF$326),0))</f>
        <v>9999</v>
      </c>
      <c r="AH265" t="str">
        <f t="array" ref="AH265">INDEX($AE$1:$AE$326,SMALL(IF($AF$1:$AF$326=$AG265,ROW($AF$1:$AF$326)),COUNTIF($AG$1:$AG265,$AG265)),1)</f>
        <v>Oxford</v>
      </c>
      <c r="AI265" t="str">
        <f t="shared" si="101"/>
        <v/>
      </c>
      <c r="AN265" t="e">
        <f t="shared" si="102"/>
        <v>#N/A</v>
      </c>
    </row>
    <row r="266" spans="1:40" x14ac:dyDescent="0.25">
      <c r="A266" t="s">
        <v>550</v>
      </c>
      <c r="B266" t="s">
        <v>551</v>
      </c>
      <c r="C266" t="s">
        <v>31</v>
      </c>
      <c r="D266" t="s">
        <v>14</v>
      </c>
      <c r="E266">
        <v>58170</v>
      </c>
      <c r="F266">
        <v>0.46805223646414174</v>
      </c>
      <c r="G266">
        <f>VLOOKUP($A266,'1213 rural'!$A$4:$C$329,2,FALSE)</f>
        <v>0.40559724193875485</v>
      </c>
      <c r="H266">
        <f>VLOOKUP($A266,'1213 rural'!$A$4:$C$329,3,FALSE)</f>
        <v>8</v>
      </c>
      <c r="I266">
        <f t="shared" si="103"/>
        <v>4</v>
      </c>
      <c r="J266" t="str">
        <f t="shared" si="104"/>
        <v/>
      </c>
      <c r="K266" t="str">
        <f t="shared" si="105"/>
        <v/>
      </c>
      <c r="L266" t="str">
        <f t="shared" si="106"/>
        <v>9999</v>
      </c>
      <c r="M266" t="str">
        <f t="shared" si="107"/>
        <v/>
      </c>
      <c r="N266" t="str">
        <f t="shared" si="108"/>
        <v/>
      </c>
      <c r="O266" t="str">
        <f t="shared" si="109"/>
        <v>9999</v>
      </c>
      <c r="P266" t="str">
        <f t="shared" si="110"/>
        <v/>
      </c>
      <c r="Q266" t="str">
        <f t="shared" si="111"/>
        <v/>
      </c>
      <c r="R266" t="str">
        <f t="shared" si="112"/>
        <v>9999</v>
      </c>
      <c r="S266" t="str">
        <f t="shared" si="113"/>
        <v/>
      </c>
      <c r="T266" t="str">
        <f t="shared" si="114"/>
        <v/>
      </c>
      <c r="U266" t="str">
        <f t="shared" si="115"/>
        <v>9999</v>
      </c>
      <c r="V266" t="str">
        <f t="shared" si="116"/>
        <v>Suffolk Coastal</v>
      </c>
      <c r="W266">
        <f t="shared" si="117"/>
        <v>0.40559724193875485</v>
      </c>
      <c r="X266">
        <f t="shared" si="118"/>
        <v>2</v>
      </c>
      <c r="Y266" t="str">
        <f t="shared" si="119"/>
        <v/>
      </c>
      <c r="Z266" t="str">
        <f t="shared" si="120"/>
        <v/>
      </c>
      <c r="AA266" t="str">
        <f t="shared" si="121"/>
        <v>9999</v>
      </c>
      <c r="AE266" t="s">
        <v>552</v>
      </c>
      <c r="AF266" t="str">
        <f t="shared" si="100"/>
        <v>9999</v>
      </c>
      <c r="AG266" t="str">
        <f t="array" ref="AG266">INDEX($AF$1:$AF$326,MATCH(SMALL(COUNTIF($AF$1:$AF$326,"&lt;"&amp;$AF$1:$AF$326),ROW($AF266:$AG266)),COUNTIF($AF$1:$AF$326,"&lt;"&amp;$AF$1:$AF$326),0))</f>
        <v>9999</v>
      </c>
      <c r="AH266" t="str">
        <f t="array" ref="AH266">INDEX($AE$1:$AE$326,SMALL(IF($AF$1:$AF$326=$AG266,ROW($AF$1:$AF$326)),COUNTIF($AG$1:$AG266,$AG266)),1)</f>
        <v>Pendle</v>
      </c>
      <c r="AI266" t="str">
        <f t="shared" si="101"/>
        <v/>
      </c>
      <c r="AN266" t="e">
        <f t="shared" si="102"/>
        <v>#N/A</v>
      </c>
    </row>
    <row r="267" spans="1:40" x14ac:dyDescent="0.25">
      <c r="A267" t="s">
        <v>552</v>
      </c>
      <c r="B267" t="s">
        <v>553</v>
      </c>
      <c r="C267" t="s">
        <v>165</v>
      </c>
      <c r="D267" t="s">
        <v>35</v>
      </c>
      <c r="E267">
        <v>1523</v>
      </c>
      <c r="F267">
        <v>5.3719635002768872E-3</v>
      </c>
      <c r="G267" t="str">
        <f>VLOOKUP($A267,'1213 rural'!$A$4:$C$329,2,FALSE)</f>
        <v/>
      </c>
      <c r="H267" t="str">
        <f>VLOOKUP($A267,'1213 rural'!$A$4:$C$329,3,FALSE)</f>
        <v/>
      </c>
      <c r="I267" t="str">
        <f t="shared" si="103"/>
        <v>9999</v>
      </c>
      <c r="J267" t="str">
        <f t="shared" si="104"/>
        <v>Sunderland</v>
      </c>
      <c r="K267" t="str">
        <f t="shared" si="105"/>
        <v/>
      </c>
      <c r="L267" t="str">
        <f t="shared" si="106"/>
        <v>9999</v>
      </c>
      <c r="M267" t="str">
        <f t="shared" si="107"/>
        <v/>
      </c>
      <c r="N267" t="str">
        <f t="shared" si="108"/>
        <v/>
      </c>
      <c r="O267" t="str">
        <f t="shared" si="109"/>
        <v>9999</v>
      </c>
      <c r="P267" t="str">
        <f t="shared" si="110"/>
        <v/>
      </c>
      <c r="Q267" t="str">
        <f t="shared" si="111"/>
        <v/>
      </c>
      <c r="R267" t="str">
        <f t="shared" si="112"/>
        <v>9999</v>
      </c>
      <c r="S267" t="str">
        <f t="shared" si="113"/>
        <v/>
      </c>
      <c r="T267" t="str">
        <f t="shared" si="114"/>
        <v/>
      </c>
      <c r="U267" t="str">
        <f t="shared" si="115"/>
        <v>9999</v>
      </c>
      <c r="V267" t="str">
        <f t="shared" si="116"/>
        <v/>
      </c>
      <c r="W267" t="str">
        <f t="shared" si="117"/>
        <v/>
      </c>
      <c r="X267" t="str">
        <f t="shared" si="118"/>
        <v>9999</v>
      </c>
      <c r="Y267" t="str">
        <f t="shared" si="119"/>
        <v/>
      </c>
      <c r="Z267" t="str">
        <f t="shared" si="120"/>
        <v/>
      </c>
      <c r="AA267" t="str">
        <f t="shared" si="121"/>
        <v>9999</v>
      </c>
      <c r="AE267" t="s">
        <v>554</v>
      </c>
      <c r="AF267">
        <f t="shared" si="100"/>
        <v>104</v>
      </c>
      <c r="AG267" t="str">
        <f t="array" ref="AG267">INDEX($AF$1:$AF$326,MATCH(SMALL(COUNTIF($AF$1:$AF$326,"&lt;"&amp;$AF$1:$AF$326),ROW($AF267:$AG267)),COUNTIF($AF$1:$AF$326,"&lt;"&amp;$AF$1:$AF$326),0))</f>
        <v>9999</v>
      </c>
      <c r="AH267" t="str">
        <f t="array" ref="AH267">INDEX($AE$1:$AE$326,SMALL(IF($AF$1:$AF$326=$AG267,ROW($AF$1:$AF$326)),COUNTIF($AG$1:$AG267,$AG267)),1)</f>
        <v>Plymouth</v>
      </c>
      <c r="AI267" t="str">
        <f t="shared" si="101"/>
        <v/>
      </c>
      <c r="AN267" t="e">
        <f t="shared" si="102"/>
        <v>#N/A</v>
      </c>
    </row>
    <row r="268" spans="1:40" x14ac:dyDescent="0.25">
      <c r="A268" t="s">
        <v>554</v>
      </c>
      <c r="B268" t="s">
        <v>555</v>
      </c>
      <c r="C268" t="s">
        <v>9</v>
      </c>
      <c r="D268" t="s">
        <v>23</v>
      </c>
      <c r="E268">
        <v>18275</v>
      </c>
      <c r="F268">
        <v>0.21624659803573543</v>
      </c>
      <c r="G268">
        <f>VLOOKUP($A268,'1213 rural'!$A$4:$C$329,2,FALSE)</f>
        <v>0.80910240202275607</v>
      </c>
      <c r="H268">
        <f>VLOOKUP($A268,'1213 rural'!$A$4:$C$329,3,FALSE)</f>
        <v>16</v>
      </c>
      <c r="I268">
        <f t="shared" si="103"/>
        <v>104</v>
      </c>
      <c r="J268" t="str">
        <f t="shared" si="104"/>
        <v/>
      </c>
      <c r="K268" t="str">
        <f t="shared" si="105"/>
        <v/>
      </c>
      <c r="L268" t="str">
        <f t="shared" si="106"/>
        <v>9999</v>
      </c>
      <c r="M268" t="str">
        <f t="shared" si="107"/>
        <v/>
      </c>
      <c r="N268" t="str">
        <f t="shared" si="108"/>
        <v/>
      </c>
      <c r="O268" t="str">
        <f t="shared" si="109"/>
        <v>9999</v>
      </c>
      <c r="P268" t="str">
        <f t="shared" si="110"/>
        <v>Surrey Heath</v>
      </c>
      <c r="Q268">
        <f t="shared" si="111"/>
        <v>0.80910240202275607</v>
      </c>
      <c r="R268">
        <f t="shared" si="112"/>
        <v>8</v>
      </c>
      <c r="S268" t="str">
        <f t="shared" si="113"/>
        <v/>
      </c>
      <c r="T268" t="str">
        <f t="shared" si="114"/>
        <v/>
      </c>
      <c r="U268" t="str">
        <f t="shared" si="115"/>
        <v>9999</v>
      </c>
      <c r="V268" t="str">
        <f t="shared" si="116"/>
        <v/>
      </c>
      <c r="W268" t="str">
        <f t="shared" si="117"/>
        <v/>
      </c>
      <c r="X268" t="str">
        <f t="shared" si="118"/>
        <v>9999</v>
      </c>
      <c r="Y268" t="str">
        <f t="shared" si="119"/>
        <v/>
      </c>
      <c r="Z268" t="str">
        <f t="shared" si="120"/>
        <v/>
      </c>
      <c r="AA268" t="str">
        <f t="shared" si="121"/>
        <v>9999</v>
      </c>
      <c r="AE268" t="s">
        <v>556</v>
      </c>
      <c r="AF268" t="str">
        <f t="shared" si="100"/>
        <v>9999</v>
      </c>
      <c r="AG268" t="str">
        <f t="array" ref="AG268">INDEX($AF$1:$AF$326,MATCH(SMALL(COUNTIF($AF$1:$AF$326,"&lt;"&amp;$AF$1:$AF$326),ROW($AF268:$AG268)),COUNTIF($AF$1:$AF$326,"&lt;"&amp;$AF$1:$AF$326),0))</f>
        <v>9999</v>
      </c>
      <c r="AH268" t="str">
        <f t="array" ref="AH268">INDEX($AE$1:$AE$326,SMALL(IF($AF$1:$AF$326=$AG268,ROW($AF$1:$AF$326)),COUNTIF($AG$1:$AG268,$AG268)),1)</f>
        <v>Poole</v>
      </c>
      <c r="AI268" t="str">
        <f t="shared" si="101"/>
        <v/>
      </c>
      <c r="AN268" t="e">
        <f t="shared" si="102"/>
        <v>#N/A</v>
      </c>
    </row>
    <row r="269" spans="1:40" x14ac:dyDescent="0.25">
      <c r="A269" t="s">
        <v>556</v>
      </c>
      <c r="B269" t="s">
        <v>557</v>
      </c>
      <c r="C269" t="s">
        <v>34</v>
      </c>
      <c r="D269" t="s">
        <v>35</v>
      </c>
      <c r="E269">
        <v>0</v>
      </c>
      <c r="F269">
        <v>0</v>
      </c>
      <c r="G269" t="str">
        <f>VLOOKUP($A269,'1213 rural'!$A$4:$C$329,2,FALSE)</f>
        <v/>
      </c>
      <c r="H269" t="str">
        <f>VLOOKUP($A269,'1213 rural'!$A$4:$C$329,3,FALSE)</f>
        <v/>
      </c>
      <c r="I269" t="str">
        <f t="shared" si="103"/>
        <v>9999</v>
      </c>
      <c r="J269" t="str">
        <f t="shared" si="104"/>
        <v>Sutton</v>
      </c>
      <c r="K269" t="str">
        <f t="shared" si="105"/>
        <v/>
      </c>
      <c r="L269" t="str">
        <f t="shared" si="106"/>
        <v>9999</v>
      </c>
      <c r="M269" t="str">
        <f t="shared" si="107"/>
        <v/>
      </c>
      <c r="N269" t="str">
        <f t="shared" si="108"/>
        <v/>
      </c>
      <c r="O269" t="str">
        <f t="shared" si="109"/>
        <v>9999</v>
      </c>
      <c r="P269" t="str">
        <f t="shared" si="110"/>
        <v/>
      </c>
      <c r="Q269" t="str">
        <f t="shared" si="111"/>
        <v/>
      </c>
      <c r="R269" t="str">
        <f t="shared" si="112"/>
        <v>9999</v>
      </c>
      <c r="S269" t="str">
        <f t="shared" si="113"/>
        <v/>
      </c>
      <c r="T269" t="str">
        <f t="shared" si="114"/>
        <v/>
      </c>
      <c r="U269" t="str">
        <f t="shared" si="115"/>
        <v>9999</v>
      </c>
      <c r="V269" t="str">
        <f t="shared" si="116"/>
        <v/>
      </c>
      <c r="W269" t="str">
        <f t="shared" si="117"/>
        <v/>
      </c>
      <c r="X269" t="str">
        <f t="shared" si="118"/>
        <v>9999</v>
      </c>
      <c r="Y269" t="str">
        <f t="shared" si="119"/>
        <v/>
      </c>
      <c r="Z269" t="str">
        <f t="shared" si="120"/>
        <v/>
      </c>
      <c r="AA269" t="str">
        <f t="shared" si="121"/>
        <v>9999</v>
      </c>
      <c r="AE269" t="s">
        <v>558</v>
      </c>
      <c r="AF269" t="str">
        <f t="shared" si="100"/>
        <v>9999</v>
      </c>
      <c r="AG269" t="str">
        <f t="array" ref="AG269">INDEX($AF$1:$AF$326,MATCH(SMALL(COUNTIF($AF$1:$AF$326,"&lt;"&amp;$AF$1:$AF$326),ROW($AF269:$AG269)),COUNTIF($AF$1:$AF$326,"&lt;"&amp;$AF$1:$AF$326),0))</f>
        <v>9999</v>
      </c>
      <c r="AH269" t="str">
        <f t="array" ref="AH269">INDEX($AE$1:$AE$326,SMALL(IF($AF$1:$AF$326=$AG269,ROW($AF$1:$AF$326)),COUNTIF($AG$1:$AG269,$AG269)),1)</f>
        <v>Portsmouth</v>
      </c>
      <c r="AI269" t="str">
        <f t="shared" si="101"/>
        <v/>
      </c>
      <c r="AN269" t="e">
        <f t="shared" si="102"/>
        <v>#N/A</v>
      </c>
    </row>
    <row r="270" spans="1:40" x14ac:dyDescent="0.25">
      <c r="A270" t="s">
        <v>558</v>
      </c>
      <c r="B270" t="s">
        <v>559</v>
      </c>
      <c r="C270" t="s">
        <v>9</v>
      </c>
      <c r="D270" t="s">
        <v>18</v>
      </c>
      <c r="E270">
        <v>36773</v>
      </c>
      <c r="F270">
        <v>0.27558323403553736</v>
      </c>
      <c r="G270" t="str">
        <f>VLOOKUP($A270,'1213 rural'!$A$4:$C$329,2,FALSE)</f>
        <v/>
      </c>
      <c r="H270" t="str">
        <f>VLOOKUP($A270,'1213 rural'!$A$4:$C$329,3,FALSE)</f>
        <v/>
      </c>
      <c r="I270" t="str">
        <f t="shared" si="103"/>
        <v>9999</v>
      </c>
      <c r="J270" t="str">
        <f t="shared" si="104"/>
        <v/>
      </c>
      <c r="K270" t="str">
        <f t="shared" si="105"/>
        <v/>
      </c>
      <c r="L270" t="str">
        <f t="shared" si="106"/>
        <v>9999</v>
      </c>
      <c r="M270" t="str">
        <f t="shared" si="107"/>
        <v/>
      </c>
      <c r="N270" t="str">
        <f t="shared" si="108"/>
        <v/>
      </c>
      <c r="O270" t="str">
        <f t="shared" si="109"/>
        <v>9999</v>
      </c>
      <c r="P270" t="str">
        <f t="shared" si="110"/>
        <v/>
      </c>
      <c r="Q270" t="str">
        <f t="shared" si="111"/>
        <v/>
      </c>
      <c r="R270" t="str">
        <f t="shared" si="112"/>
        <v>9999</v>
      </c>
      <c r="S270" t="str">
        <f t="shared" si="113"/>
        <v/>
      </c>
      <c r="T270" t="str">
        <f t="shared" si="114"/>
        <v/>
      </c>
      <c r="U270" t="str">
        <f t="shared" si="115"/>
        <v>9999</v>
      </c>
      <c r="V270" t="str">
        <f t="shared" si="116"/>
        <v/>
      </c>
      <c r="W270" t="str">
        <f t="shared" si="117"/>
        <v/>
      </c>
      <c r="X270" t="str">
        <f t="shared" si="118"/>
        <v>9999</v>
      </c>
      <c r="Y270" t="str">
        <f t="shared" si="119"/>
        <v>Swale</v>
      </c>
      <c r="Z270" t="str">
        <f t="shared" si="120"/>
        <v/>
      </c>
      <c r="AA270" t="str">
        <f t="shared" si="121"/>
        <v>9999</v>
      </c>
      <c r="AE270" t="s">
        <v>560</v>
      </c>
      <c r="AF270">
        <f t="shared" si="100"/>
        <v>93</v>
      </c>
      <c r="AG270" t="str">
        <f t="array" ref="AG270">INDEX($AF$1:$AF$326,MATCH(SMALL(COUNTIF($AF$1:$AF$326,"&lt;"&amp;$AF$1:$AF$326),ROW($AF270:$AG270)),COUNTIF($AF$1:$AF$326,"&lt;"&amp;$AF$1:$AF$326),0))</f>
        <v>9999</v>
      </c>
      <c r="AH270" t="str">
        <f t="array" ref="AH270">INDEX($AE$1:$AE$326,SMALL(IF($AF$1:$AF$326=$AG270,ROW($AF$1:$AF$326)),COUNTIF($AG$1:$AG270,$AG270)),1)</f>
        <v>Preston</v>
      </c>
      <c r="AI270" t="str">
        <f t="shared" si="101"/>
        <v/>
      </c>
      <c r="AN270" t="e">
        <f t="shared" si="102"/>
        <v>#N/A</v>
      </c>
    </row>
    <row r="271" spans="1:40" x14ac:dyDescent="0.25">
      <c r="A271" t="s">
        <v>560</v>
      </c>
      <c r="B271" t="s">
        <v>561</v>
      </c>
      <c r="C271" t="s">
        <v>51</v>
      </c>
      <c r="D271" t="s">
        <v>23</v>
      </c>
      <c r="E271">
        <v>24654</v>
      </c>
      <c r="F271">
        <v>0.12219650371486492</v>
      </c>
      <c r="G271">
        <f>VLOOKUP($A271,'1213 rural'!$A$4:$C$329,2,FALSE)</f>
        <v>0.77196232823838196</v>
      </c>
      <c r="H271">
        <f>VLOOKUP($A271,'1213 rural'!$A$4:$C$329,3,FALSE)</f>
        <v>10</v>
      </c>
      <c r="I271">
        <f t="shared" si="103"/>
        <v>93</v>
      </c>
      <c r="J271" t="str">
        <f t="shared" si="104"/>
        <v/>
      </c>
      <c r="K271" t="str">
        <f t="shared" si="105"/>
        <v/>
      </c>
      <c r="L271" t="str">
        <f t="shared" si="106"/>
        <v>9999</v>
      </c>
      <c r="M271" t="str">
        <f t="shared" si="107"/>
        <v/>
      </c>
      <c r="N271" t="str">
        <f t="shared" si="108"/>
        <v/>
      </c>
      <c r="O271" t="str">
        <f t="shared" si="109"/>
        <v>9999</v>
      </c>
      <c r="P271" t="str">
        <f t="shared" si="110"/>
        <v>Swindon</v>
      </c>
      <c r="Q271">
        <f t="shared" si="111"/>
        <v>0.77196232823838196</v>
      </c>
      <c r="R271">
        <f t="shared" si="112"/>
        <v>7</v>
      </c>
      <c r="S271" t="str">
        <f t="shared" si="113"/>
        <v/>
      </c>
      <c r="T271" t="str">
        <f t="shared" si="114"/>
        <v/>
      </c>
      <c r="U271" t="str">
        <f t="shared" si="115"/>
        <v>9999</v>
      </c>
      <c r="V271" t="str">
        <f t="shared" si="116"/>
        <v/>
      </c>
      <c r="W271" t="str">
        <f t="shared" si="117"/>
        <v/>
      </c>
      <c r="X271" t="str">
        <f t="shared" si="118"/>
        <v>9999</v>
      </c>
      <c r="Y271" t="str">
        <f t="shared" si="119"/>
        <v/>
      </c>
      <c r="Z271" t="str">
        <f t="shared" si="120"/>
        <v/>
      </c>
      <c r="AA271" t="str">
        <f t="shared" si="121"/>
        <v>9999</v>
      </c>
      <c r="AE271" t="s">
        <v>562</v>
      </c>
      <c r="AF271" t="str">
        <f t="shared" si="100"/>
        <v>9999</v>
      </c>
      <c r="AG271" t="str">
        <f t="array" ref="AG271">INDEX($AF$1:$AF$326,MATCH(SMALL(COUNTIF($AF$1:$AF$326,"&lt;"&amp;$AF$1:$AF$326),ROW($AF271:$AG271)),COUNTIF($AF$1:$AF$326,"&lt;"&amp;$AF$1:$AF$326),0))</f>
        <v>9999</v>
      </c>
      <c r="AH271" t="str">
        <f t="array" ref="AH271">INDEX($AE$1:$AE$326,SMALL(IF($AF$1:$AF$326=$AG271,ROW($AF$1:$AF$326)),COUNTIF($AG$1:$AG271,$AG271)),1)</f>
        <v>Purbeck</v>
      </c>
      <c r="AI271" t="str">
        <f t="shared" si="101"/>
        <v/>
      </c>
      <c r="AN271" t="e">
        <f t="shared" si="102"/>
        <v>#N/A</v>
      </c>
    </row>
    <row r="272" spans="1:40" x14ac:dyDescent="0.25">
      <c r="A272" t="s">
        <v>562</v>
      </c>
      <c r="B272" t="s">
        <v>563</v>
      </c>
      <c r="C272" t="s">
        <v>13</v>
      </c>
      <c r="D272" t="s">
        <v>35</v>
      </c>
      <c r="E272">
        <v>1613</v>
      </c>
      <c r="F272">
        <v>7.4372239282190318E-3</v>
      </c>
      <c r="G272" t="str">
        <f>VLOOKUP($A272,'1213 rural'!$A$4:$C$329,2,FALSE)</f>
        <v/>
      </c>
      <c r="H272" t="str">
        <f>VLOOKUP($A272,'1213 rural'!$A$4:$C$329,3,FALSE)</f>
        <v/>
      </c>
      <c r="I272" t="str">
        <f t="shared" si="103"/>
        <v>9999</v>
      </c>
      <c r="J272" t="str">
        <f t="shared" si="104"/>
        <v>Tameside</v>
      </c>
      <c r="K272" t="str">
        <f t="shared" si="105"/>
        <v/>
      </c>
      <c r="L272" t="str">
        <f t="shared" si="106"/>
        <v>9999</v>
      </c>
      <c r="M272" t="str">
        <f t="shared" si="107"/>
        <v/>
      </c>
      <c r="N272" t="str">
        <f t="shared" si="108"/>
        <v/>
      </c>
      <c r="O272" t="str">
        <f t="shared" si="109"/>
        <v>9999</v>
      </c>
      <c r="P272" t="str">
        <f t="shared" si="110"/>
        <v/>
      </c>
      <c r="Q272" t="str">
        <f t="shared" si="111"/>
        <v/>
      </c>
      <c r="R272" t="str">
        <f t="shared" si="112"/>
        <v>9999</v>
      </c>
      <c r="S272" t="str">
        <f t="shared" si="113"/>
        <v/>
      </c>
      <c r="T272" t="str">
        <f t="shared" si="114"/>
        <v/>
      </c>
      <c r="U272" t="str">
        <f t="shared" si="115"/>
        <v>9999</v>
      </c>
      <c r="V272" t="str">
        <f t="shared" si="116"/>
        <v/>
      </c>
      <c r="W272" t="str">
        <f t="shared" si="117"/>
        <v/>
      </c>
      <c r="X272" t="str">
        <f t="shared" si="118"/>
        <v>9999</v>
      </c>
      <c r="Y272" t="str">
        <f t="shared" si="119"/>
        <v/>
      </c>
      <c r="Z272" t="str">
        <f t="shared" si="120"/>
        <v/>
      </c>
      <c r="AA272" t="str">
        <f t="shared" si="121"/>
        <v>9999</v>
      </c>
      <c r="AE272" t="s">
        <v>564</v>
      </c>
      <c r="AF272" t="str">
        <f t="shared" si="100"/>
        <v>9999</v>
      </c>
      <c r="AG272" t="str">
        <f t="array" ref="AG272">INDEX($AF$1:$AF$326,MATCH(SMALL(COUNTIF($AF$1:$AF$326,"&lt;"&amp;$AF$1:$AF$326),ROW($AF272:$AG272)),COUNTIF($AF$1:$AF$326,"&lt;"&amp;$AF$1:$AF$326),0))</f>
        <v>9999</v>
      </c>
      <c r="AH272" t="str">
        <f t="array" ref="AH272">INDEX($AE$1:$AE$326,SMALL(IF($AF$1:$AF$326=$AG272,ROW($AF$1:$AF$326)),COUNTIF($AG$1:$AG272,$AG272)),1)</f>
        <v>Reading</v>
      </c>
      <c r="AI272" t="str">
        <f t="shared" si="101"/>
        <v/>
      </c>
      <c r="AN272" t="e">
        <f t="shared" si="102"/>
        <v>#N/A</v>
      </c>
    </row>
    <row r="273" spans="1:40" x14ac:dyDescent="0.25">
      <c r="A273" t="s">
        <v>564</v>
      </c>
      <c r="B273" t="s">
        <v>565</v>
      </c>
      <c r="C273" t="s">
        <v>58</v>
      </c>
      <c r="D273" t="s">
        <v>23</v>
      </c>
      <c r="E273">
        <v>0</v>
      </c>
      <c r="F273">
        <v>0</v>
      </c>
      <c r="G273" t="str">
        <f>VLOOKUP($A273,'1213 rural'!$A$4:$C$329,2,FALSE)</f>
        <v/>
      </c>
      <c r="H273" t="str">
        <f>VLOOKUP($A273,'1213 rural'!$A$4:$C$329,3,FALSE)</f>
        <v/>
      </c>
      <c r="I273" t="str">
        <f t="shared" si="103"/>
        <v>9999</v>
      </c>
      <c r="J273" t="str">
        <f t="shared" si="104"/>
        <v/>
      </c>
      <c r="K273" t="str">
        <f t="shared" si="105"/>
        <v/>
      </c>
      <c r="L273" t="str">
        <f t="shared" si="106"/>
        <v>9999</v>
      </c>
      <c r="M273" t="str">
        <f t="shared" si="107"/>
        <v/>
      </c>
      <c r="N273" t="str">
        <f t="shared" si="108"/>
        <v/>
      </c>
      <c r="O273" t="str">
        <f t="shared" si="109"/>
        <v>9999</v>
      </c>
      <c r="P273" t="str">
        <f t="shared" si="110"/>
        <v>Tamworth</v>
      </c>
      <c r="Q273" t="str">
        <f t="shared" si="111"/>
        <v/>
      </c>
      <c r="R273" t="str">
        <f t="shared" si="112"/>
        <v>9999</v>
      </c>
      <c r="S273" t="str">
        <f t="shared" si="113"/>
        <v/>
      </c>
      <c r="T273" t="str">
        <f t="shared" si="114"/>
        <v/>
      </c>
      <c r="U273" t="str">
        <f t="shared" si="115"/>
        <v>9999</v>
      </c>
      <c r="V273" t="str">
        <f t="shared" si="116"/>
        <v/>
      </c>
      <c r="W273" t="str">
        <f t="shared" si="117"/>
        <v/>
      </c>
      <c r="X273" t="str">
        <f t="shared" si="118"/>
        <v>9999</v>
      </c>
      <c r="Y273" t="str">
        <f t="shared" si="119"/>
        <v/>
      </c>
      <c r="Z273" t="str">
        <f t="shared" si="120"/>
        <v/>
      </c>
      <c r="AA273" t="str">
        <f t="shared" si="121"/>
        <v>9999</v>
      </c>
      <c r="AE273" t="s">
        <v>566</v>
      </c>
      <c r="AF273">
        <f t="shared" si="100"/>
        <v>145</v>
      </c>
      <c r="AG273" t="str">
        <f t="array" ref="AG273">INDEX($AF$1:$AF$326,MATCH(SMALL(COUNTIF($AF$1:$AF$326,"&lt;"&amp;$AF$1:$AF$326),ROW($AF273:$AG273)),COUNTIF($AF$1:$AF$326,"&lt;"&amp;$AF$1:$AF$326),0))</f>
        <v>9999</v>
      </c>
      <c r="AH273" t="str">
        <f t="array" ref="AH273">INDEX($AE$1:$AE$326,SMALL(IF($AF$1:$AF$326=$AG273,ROW($AF$1:$AF$326)),COUNTIF($AG$1:$AG273,$AG273)),1)</f>
        <v>Redbridge</v>
      </c>
      <c r="AI273" t="str">
        <f t="shared" si="101"/>
        <v/>
      </c>
      <c r="AN273" t="e">
        <f t="shared" si="102"/>
        <v>#N/A</v>
      </c>
    </row>
    <row r="274" spans="1:40" x14ac:dyDescent="0.25">
      <c r="A274" t="s">
        <v>566</v>
      </c>
      <c r="B274" t="s">
        <v>567</v>
      </c>
      <c r="C274" t="s">
        <v>9</v>
      </c>
      <c r="D274" t="s">
        <v>28</v>
      </c>
      <c r="E274">
        <v>26774</v>
      </c>
      <c r="F274">
        <v>0.3220273748526617</v>
      </c>
      <c r="G274">
        <f>VLOOKUP($A274,'1213 rural'!$A$4:$C$329,2,FALSE)</f>
        <v>1.124916909546454</v>
      </c>
      <c r="H274">
        <f>VLOOKUP($A274,'1213 rural'!$A$4:$C$329,3,FALSE)</f>
        <v>22</v>
      </c>
      <c r="I274">
        <f t="shared" si="103"/>
        <v>145</v>
      </c>
      <c r="J274" t="str">
        <f t="shared" si="104"/>
        <v/>
      </c>
      <c r="K274" t="str">
        <f t="shared" si="105"/>
        <v/>
      </c>
      <c r="L274" t="str">
        <f t="shared" si="106"/>
        <v>9999</v>
      </c>
      <c r="M274" t="str">
        <f t="shared" si="107"/>
        <v/>
      </c>
      <c r="N274" t="str">
        <f t="shared" si="108"/>
        <v/>
      </c>
      <c r="O274" t="str">
        <f t="shared" si="109"/>
        <v>9999</v>
      </c>
      <c r="P274" t="str">
        <f t="shared" si="110"/>
        <v/>
      </c>
      <c r="Q274" t="str">
        <f t="shared" si="111"/>
        <v/>
      </c>
      <c r="R274" t="str">
        <f t="shared" si="112"/>
        <v>9999</v>
      </c>
      <c r="S274" t="str">
        <f t="shared" si="113"/>
        <v>Tandridge</v>
      </c>
      <c r="T274">
        <f t="shared" si="114"/>
        <v>1.124916909546454</v>
      </c>
      <c r="U274">
        <f t="shared" si="115"/>
        <v>40</v>
      </c>
      <c r="V274" t="str">
        <f t="shared" si="116"/>
        <v/>
      </c>
      <c r="W274" t="str">
        <f t="shared" si="117"/>
        <v/>
      </c>
      <c r="X274" t="str">
        <f t="shared" si="118"/>
        <v>9999</v>
      </c>
      <c r="Y274" t="str">
        <f t="shared" si="119"/>
        <v/>
      </c>
      <c r="Z274" t="str">
        <f t="shared" si="120"/>
        <v/>
      </c>
      <c r="AA274" t="str">
        <f t="shared" si="121"/>
        <v>9999</v>
      </c>
      <c r="AE274" t="s">
        <v>568</v>
      </c>
      <c r="AF274">
        <f t="shared" si="100"/>
        <v>36</v>
      </c>
      <c r="AG274" t="str">
        <f t="array" ref="AG274">INDEX($AF$1:$AF$326,MATCH(SMALL(COUNTIF($AF$1:$AF$326,"&lt;"&amp;$AF$1:$AF$326),ROW($AF274:$AG274)),COUNTIF($AF$1:$AF$326,"&lt;"&amp;$AF$1:$AF$326),0))</f>
        <v>9999</v>
      </c>
      <c r="AH274" t="str">
        <f t="array" ref="AH274">INDEX($AE$1:$AE$326,SMALL(IF($AF$1:$AF$326=$AG274,ROW($AF$1:$AF$326)),COUNTIF($AG$1:$AG274,$AG274)),1)</f>
        <v>Redditch</v>
      </c>
      <c r="AI274" t="str">
        <f t="shared" si="101"/>
        <v/>
      </c>
      <c r="AN274" t="e">
        <f t="shared" si="102"/>
        <v>#N/A</v>
      </c>
    </row>
    <row r="275" spans="1:40" x14ac:dyDescent="0.25">
      <c r="A275" t="s">
        <v>568</v>
      </c>
      <c r="B275" t="s">
        <v>569</v>
      </c>
      <c r="C275" t="s">
        <v>51</v>
      </c>
      <c r="D275" t="s">
        <v>18</v>
      </c>
      <c r="E275">
        <v>32404</v>
      </c>
      <c r="F275">
        <v>0.29625430841386374</v>
      </c>
      <c r="G275">
        <f>VLOOKUP($A275,'1213 rural'!$A$4:$C$329,2,FALSE)</f>
        <v>0.53624095093395296</v>
      </c>
      <c r="H275">
        <f>VLOOKUP($A275,'1213 rural'!$A$4:$C$329,3,FALSE)</f>
        <v>6</v>
      </c>
      <c r="I275">
        <f t="shared" si="103"/>
        <v>36</v>
      </c>
      <c r="J275" t="str">
        <f t="shared" si="104"/>
        <v/>
      </c>
      <c r="K275" t="str">
        <f t="shared" si="105"/>
        <v/>
      </c>
      <c r="L275" t="str">
        <f t="shared" si="106"/>
        <v>9999</v>
      </c>
      <c r="M275" t="str">
        <f t="shared" si="107"/>
        <v/>
      </c>
      <c r="N275" t="str">
        <f t="shared" si="108"/>
        <v/>
      </c>
      <c r="O275" t="str">
        <f t="shared" si="109"/>
        <v>9999</v>
      </c>
      <c r="P275" t="str">
        <f t="shared" si="110"/>
        <v/>
      </c>
      <c r="Q275" t="str">
        <f t="shared" si="111"/>
        <v/>
      </c>
      <c r="R275" t="str">
        <f t="shared" si="112"/>
        <v>9999</v>
      </c>
      <c r="S275" t="str">
        <f t="shared" si="113"/>
        <v/>
      </c>
      <c r="T275" t="str">
        <f t="shared" si="114"/>
        <v/>
      </c>
      <c r="U275" t="str">
        <f t="shared" si="115"/>
        <v>9999</v>
      </c>
      <c r="V275" t="str">
        <f t="shared" si="116"/>
        <v/>
      </c>
      <c r="W275" t="str">
        <f t="shared" si="117"/>
        <v/>
      </c>
      <c r="X275" t="str">
        <f t="shared" si="118"/>
        <v>9999</v>
      </c>
      <c r="Y275" t="str">
        <f t="shared" si="119"/>
        <v>Taunton Deane</v>
      </c>
      <c r="Z275">
        <f t="shared" si="120"/>
        <v>0.53624095093395296</v>
      </c>
      <c r="AA275">
        <f t="shared" si="121"/>
        <v>11</v>
      </c>
      <c r="AE275" t="s">
        <v>570</v>
      </c>
      <c r="AF275">
        <f t="shared" si="100"/>
        <v>46</v>
      </c>
      <c r="AG275" t="str">
        <f t="array" ref="AG275">INDEX($AF$1:$AF$326,MATCH(SMALL(COUNTIF($AF$1:$AF$326,"&lt;"&amp;$AF$1:$AF$326),ROW($AF275:$AG275)),COUNTIF($AF$1:$AF$326,"&lt;"&amp;$AF$1:$AF$326),0))</f>
        <v>9999</v>
      </c>
      <c r="AH275" t="str">
        <f t="array" ref="AH275">INDEX($AE$1:$AE$326,SMALL(IF($AF$1:$AF$326=$AG275,ROW($AF$1:$AF$326)),COUNTIF($AG$1:$AG275,$AG275)),1)</f>
        <v>Reigate and Banstead</v>
      </c>
      <c r="AI275" t="str">
        <f t="shared" si="101"/>
        <v/>
      </c>
      <c r="AN275" t="e">
        <f t="shared" si="102"/>
        <v>#N/A</v>
      </c>
    </row>
    <row r="276" spans="1:40" x14ac:dyDescent="0.25">
      <c r="A276" t="s">
        <v>570</v>
      </c>
      <c r="B276" t="s">
        <v>571</v>
      </c>
      <c r="C276" t="s">
        <v>51</v>
      </c>
      <c r="D276" t="s">
        <v>14</v>
      </c>
      <c r="E276">
        <v>61615</v>
      </c>
      <c r="F276">
        <v>0.48404836162808051</v>
      </c>
      <c r="G276">
        <f>VLOOKUP($A276,'1213 rural'!$A$4:$C$329,2,FALSE)</f>
        <v>0.56173463655769018</v>
      </c>
      <c r="H276">
        <f>VLOOKUP($A276,'1213 rural'!$A$4:$C$329,3,FALSE)</f>
        <v>10</v>
      </c>
      <c r="I276">
        <f t="shared" si="103"/>
        <v>46</v>
      </c>
      <c r="J276" t="str">
        <f t="shared" si="104"/>
        <v/>
      </c>
      <c r="K276" t="str">
        <f t="shared" si="105"/>
        <v/>
      </c>
      <c r="L276" t="str">
        <f t="shared" si="106"/>
        <v>9999</v>
      </c>
      <c r="M276" t="str">
        <f t="shared" si="107"/>
        <v/>
      </c>
      <c r="N276" t="str">
        <f t="shared" si="108"/>
        <v/>
      </c>
      <c r="O276" t="str">
        <f t="shared" si="109"/>
        <v>9999</v>
      </c>
      <c r="P276" t="str">
        <f t="shared" si="110"/>
        <v/>
      </c>
      <c r="Q276" t="str">
        <f t="shared" si="111"/>
        <v/>
      </c>
      <c r="R276" t="str">
        <f t="shared" si="112"/>
        <v>9999</v>
      </c>
      <c r="S276" t="str">
        <f t="shared" si="113"/>
        <v/>
      </c>
      <c r="T276" t="str">
        <f t="shared" si="114"/>
        <v/>
      </c>
      <c r="U276" t="str">
        <f t="shared" si="115"/>
        <v>9999</v>
      </c>
      <c r="V276" t="str">
        <f t="shared" si="116"/>
        <v>Teignbridge</v>
      </c>
      <c r="W276">
        <f t="shared" si="117"/>
        <v>0.56173463655769018</v>
      </c>
      <c r="X276">
        <f t="shared" si="118"/>
        <v>19</v>
      </c>
      <c r="Y276" t="str">
        <f t="shared" si="119"/>
        <v/>
      </c>
      <c r="Z276" t="str">
        <f t="shared" si="120"/>
        <v/>
      </c>
      <c r="AA276" t="str">
        <f t="shared" si="121"/>
        <v>9999</v>
      </c>
      <c r="AE276" t="s">
        <v>572</v>
      </c>
      <c r="AF276" t="str">
        <f t="shared" si="100"/>
        <v>9999</v>
      </c>
      <c r="AG276" t="str">
        <f t="array" ref="AG276">INDEX($AF$1:$AF$326,MATCH(SMALL(COUNTIF($AF$1:$AF$326,"&lt;"&amp;$AF$1:$AF$326),ROW($AF276:$AG276)),COUNTIF($AF$1:$AF$326,"&lt;"&amp;$AF$1:$AF$326),0))</f>
        <v>9999</v>
      </c>
      <c r="AH276" t="str">
        <f t="array" ref="AH276">INDEX($AE$1:$AE$326,SMALL(IF($AF$1:$AF$326=$AG276,ROW($AF$1:$AF$326)),COUNTIF($AG$1:$AG276,$AG276)),1)</f>
        <v>Richmond upon Thames</v>
      </c>
      <c r="AI276" t="str">
        <f t="shared" si="101"/>
        <v/>
      </c>
      <c r="AN276" t="e">
        <f t="shared" si="102"/>
        <v>#N/A</v>
      </c>
    </row>
    <row r="277" spans="1:40" x14ac:dyDescent="0.25">
      <c r="A277" t="s">
        <v>572</v>
      </c>
      <c r="B277" t="s">
        <v>573</v>
      </c>
      <c r="C277" t="s">
        <v>58</v>
      </c>
      <c r="D277" t="s">
        <v>23</v>
      </c>
      <c r="E277">
        <v>11937</v>
      </c>
      <c r="F277">
        <v>7.3407415151310162E-2</v>
      </c>
      <c r="G277" t="str">
        <f>VLOOKUP($A277,'1213 rural'!$A$4:$C$329,2,FALSE)</f>
        <v/>
      </c>
      <c r="H277" t="str">
        <f>VLOOKUP($A277,'1213 rural'!$A$4:$C$329,3,FALSE)</f>
        <v/>
      </c>
      <c r="I277" t="str">
        <f t="shared" si="103"/>
        <v>9999</v>
      </c>
      <c r="J277" t="str">
        <f t="shared" si="104"/>
        <v/>
      </c>
      <c r="K277" t="str">
        <f t="shared" si="105"/>
        <v/>
      </c>
      <c r="L277" t="str">
        <f t="shared" si="106"/>
        <v>9999</v>
      </c>
      <c r="M277" t="str">
        <f t="shared" si="107"/>
        <v/>
      </c>
      <c r="N277" t="str">
        <f t="shared" si="108"/>
        <v/>
      </c>
      <c r="O277" t="str">
        <f t="shared" si="109"/>
        <v>9999</v>
      </c>
      <c r="P277" t="str">
        <f t="shared" si="110"/>
        <v>Telford and Wrekin</v>
      </c>
      <c r="Q277" t="str">
        <f t="shared" si="111"/>
        <v/>
      </c>
      <c r="R277" t="str">
        <f t="shared" si="112"/>
        <v>9999</v>
      </c>
      <c r="S277" t="str">
        <f t="shared" si="113"/>
        <v/>
      </c>
      <c r="T277" t="str">
        <f t="shared" si="114"/>
        <v/>
      </c>
      <c r="U277" t="str">
        <f t="shared" si="115"/>
        <v>9999</v>
      </c>
      <c r="V277" t="str">
        <f t="shared" si="116"/>
        <v/>
      </c>
      <c r="W277" t="str">
        <f t="shared" si="117"/>
        <v/>
      </c>
      <c r="X277" t="str">
        <f t="shared" si="118"/>
        <v>9999</v>
      </c>
      <c r="Y277" t="str">
        <f t="shared" si="119"/>
        <v/>
      </c>
      <c r="Z277" t="str">
        <f t="shared" si="120"/>
        <v/>
      </c>
      <c r="AA277" t="str">
        <f t="shared" si="121"/>
        <v>9999</v>
      </c>
      <c r="AE277" t="s">
        <v>574</v>
      </c>
      <c r="AF277">
        <f t="shared" si="100"/>
        <v>82</v>
      </c>
      <c r="AG277" t="str">
        <f t="array" ref="AG277">INDEX($AF$1:$AF$326,MATCH(SMALL(COUNTIF($AF$1:$AF$326,"&lt;"&amp;$AF$1:$AF$326),ROW($AF277:$AG277)),COUNTIF($AF$1:$AF$326,"&lt;"&amp;$AF$1:$AF$326),0))</f>
        <v>9999</v>
      </c>
      <c r="AH277" t="str">
        <f t="array" ref="AH277">INDEX($AE$1:$AE$326,SMALL(IF($AF$1:$AF$326=$AG277,ROW($AF$1:$AF$326)),COUNTIF($AG$1:$AG277,$AG277)),1)</f>
        <v>Rochdale</v>
      </c>
      <c r="AI277" t="str">
        <f t="shared" si="101"/>
        <v/>
      </c>
      <c r="AN277" t="e">
        <f t="shared" si="102"/>
        <v>#N/A</v>
      </c>
    </row>
    <row r="278" spans="1:40" x14ac:dyDescent="0.25">
      <c r="A278" t="s">
        <v>574</v>
      </c>
      <c r="B278" t="s">
        <v>575</v>
      </c>
      <c r="C278" t="s">
        <v>31</v>
      </c>
      <c r="D278" t="s">
        <v>28</v>
      </c>
      <c r="E278">
        <v>51118</v>
      </c>
      <c r="F278">
        <v>0.34412930935823299</v>
      </c>
      <c r="G278">
        <f>VLOOKUP($A278,'1213 rural'!$A$4:$C$329,2,FALSE)</f>
        <v>0.71994240460763137</v>
      </c>
      <c r="H278">
        <f>VLOOKUP($A278,'1213 rural'!$A$4:$C$329,3,FALSE)</f>
        <v>9</v>
      </c>
      <c r="I278">
        <f t="shared" si="103"/>
        <v>82</v>
      </c>
      <c r="J278" t="str">
        <f t="shared" si="104"/>
        <v/>
      </c>
      <c r="K278" t="str">
        <f t="shared" si="105"/>
        <v/>
      </c>
      <c r="L278" t="str">
        <f t="shared" si="106"/>
        <v>9999</v>
      </c>
      <c r="M278" t="str">
        <f t="shared" si="107"/>
        <v/>
      </c>
      <c r="N278" t="str">
        <f t="shared" si="108"/>
        <v/>
      </c>
      <c r="O278" t="str">
        <f t="shared" si="109"/>
        <v>9999</v>
      </c>
      <c r="P278" t="str">
        <f t="shared" si="110"/>
        <v/>
      </c>
      <c r="Q278" t="str">
        <f t="shared" si="111"/>
        <v/>
      </c>
      <c r="R278" t="str">
        <f t="shared" si="112"/>
        <v>9999</v>
      </c>
      <c r="S278" t="str">
        <f t="shared" si="113"/>
        <v>Tendring</v>
      </c>
      <c r="T278">
        <f t="shared" si="114"/>
        <v>0.71994240460763137</v>
      </c>
      <c r="U278">
        <f t="shared" si="115"/>
        <v>20</v>
      </c>
      <c r="V278" t="str">
        <f t="shared" si="116"/>
        <v/>
      </c>
      <c r="W278" t="str">
        <f t="shared" si="117"/>
        <v/>
      </c>
      <c r="X278" t="str">
        <f t="shared" si="118"/>
        <v>9999</v>
      </c>
      <c r="Y278" t="str">
        <f t="shared" si="119"/>
        <v/>
      </c>
      <c r="Z278" t="str">
        <f t="shared" si="120"/>
        <v/>
      </c>
      <c r="AA278" t="str">
        <f t="shared" si="121"/>
        <v>9999</v>
      </c>
      <c r="AE278" t="s">
        <v>576</v>
      </c>
      <c r="AF278">
        <f t="shared" si="100"/>
        <v>100</v>
      </c>
      <c r="AG278" t="str">
        <f t="array" ref="AG278">INDEX($AF$1:$AF$326,MATCH(SMALL(COUNTIF($AF$1:$AF$326,"&lt;"&amp;$AF$1:$AF$326),ROW($AF278:$AG278)),COUNTIF($AF$1:$AF$326,"&lt;"&amp;$AF$1:$AF$326),0))</f>
        <v>9999</v>
      </c>
      <c r="AH278" t="str">
        <f t="array" ref="AH278">INDEX($AE$1:$AE$326,SMALL(IF($AF$1:$AF$326=$AG278,ROW($AF$1:$AF$326)),COUNTIF($AG$1:$AG278,$AG278)),1)</f>
        <v>Rochford</v>
      </c>
      <c r="AI278" t="str">
        <f t="shared" si="101"/>
        <v/>
      </c>
      <c r="AN278" t="e">
        <f t="shared" si="102"/>
        <v>#N/A</v>
      </c>
    </row>
    <row r="279" spans="1:40" x14ac:dyDescent="0.25">
      <c r="A279" t="s">
        <v>576</v>
      </c>
      <c r="B279" t="s">
        <v>577</v>
      </c>
      <c r="C279" t="s">
        <v>9</v>
      </c>
      <c r="D279" t="s">
        <v>28</v>
      </c>
      <c r="E279">
        <v>43334</v>
      </c>
      <c r="F279">
        <v>0.38191512801304367</v>
      </c>
      <c r="G279">
        <f>VLOOKUP($A279,'1213 rural'!$A$4:$C$329,2,FALSE)</f>
        <v>0.79189103579347486</v>
      </c>
      <c r="H279">
        <f>VLOOKUP($A279,'1213 rural'!$A$4:$C$329,3,FALSE)</f>
        <v>15</v>
      </c>
      <c r="I279">
        <f t="shared" si="103"/>
        <v>100</v>
      </c>
      <c r="J279" t="str">
        <f t="shared" si="104"/>
        <v/>
      </c>
      <c r="K279" t="str">
        <f t="shared" si="105"/>
        <v/>
      </c>
      <c r="L279" t="str">
        <f t="shared" si="106"/>
        <v>9999</v>
      </c>
      <c r="M279" t="str">
        <f t="shared" si="107"/>
        <v/>
      </c>
      <c r="N279" t="str">
        <f t="shared" si="108"/>
        <v/>
      </c>
      <c r="O279" t="str">
        <f t="shared" si="109"/>
        <v>9999</v>
      </c>
      <c r="P279" t="str">
        <f t="shared" si="110"/>
        <v/>
      </c>
      <c r="Q279" t="str">
        <f t="shared" si="111"/>
        <v/>
      </c>
      <c r="R279" t="str">
        <f t="shared" si="112"/>
        <v>9999</v>
      </c>
      <c r="S279" t="str">
        <f t="shared" si="113"/>
        <v>Test Valley</v>
      </c>
      <c r="T279">
        <f t="shared" si="114"/>
        <v>0.79189103579347486</v>
      </c>
      <c r="U279">
        <f t="shared" si="115"/>
        <v>24</v>
      </c>
      <c r="V279" t="str">
        <f t="shared" si="116"/>
        <v/>
      </c>
      <c r="W279" t="str">
        <f t="shared" si="117"/>
        <v/>
      </c>
      <c r="X279" t="str">
        <f t="shared" si="118"/>
        <v>9999</v>
      </c>
      <c r="Y279" t="str">
        <f t="shared" si="119"/>
        <v/>
      </c>
      <c r="Z279" t="str">
        <f t="shared" si="120"/>
        <v/>
      </c>
      <c r="AA279" t="str">
        <f t="shared" si="121"/>
        <v>9999</v>
      </c>
      <c r="AE279" t="s">
        <v>578</v>
      </c>
      <c r="AF279">
        <f t="shared" si="100"/>
        <v>109</v>
      </c>
      <c r="AG279" t="str">
        <f t="array" ref="AG279">INDEX($AF$1:$AF$326,MATCH(SMALL(COUNTIF($AF$1:$AF$326,"&lt;"&amp;$AF$1:$AF$326),ROW($AF279:$AG279)),COUNTIF($AF$1:$AF$326,"&lt;"&amp;$AF$1:$AF$326),0))</f>
        <v>9999</v>
      </c>
      <c r="AH279" t="str">
        <f t="array" ref="AH279">INDEX($AE$1:$AE$326,SMALL(IF($AF$1:$AF$326=$AG279,ROW($AF$1:$AF$326)),COUNTIF($AG$1:$AG279,$AG279)),1)</f>
        <v>Rossendale</v>
      </c>
      <c r="AI279" t="str">
        <f t="shared" si="101"/>
        <v/>
      </c>
      <c r="AN279" t="e">
        <f t="shared" si="102"/>
        <v>#N/A</v>
      </c>
    </row>
    <row r="280" spans="1:40" x14ac:dyDescent="0.25">
      <c r="A280" t="s">
        <v>578</v>
      </c>
      <c r="B280" t="s">
        <v>579</v>
      </c>
      <c r="C280" t="s">
        <v>51</v>
      </c>
      <c r="D280" t="s">
        <v>28</v>
      </c>
      <c r="E280">
        <v>29865</v>
      </c>
      <c r="F280">
        <v>0.36558942343004042</v>
      </c>
      <c r="G280">
        <f>VLOOKUP($A280,'1213 rural'!$A$4:$C$329,2,FALSE)</f>
        <v>0.81747051267079296</v>
      </c>
      <c r="H280">
        <f>VLOOKUP($A280,'1213 rural'!$A$4:$C$329,3,FALSE)</f>
        <v>14</v>
      </c>
      <c r="I280">
        <f t="shared" si="103"/>
        <v>109</v>
      </c>
      <c r="J280" t="str">
        <f t="shared" si="104"/>
        <v/>
      </c>
      <c r="K280" t="str">
        <f t="shared" si="105"/>
        <v/>
      </c>
      <c r="L280" t="str">
        <f t="shared" si="106"/>
        <v>9999</v>
      </c>
      <c r="M280" t="str">
        <f t="shared" si="107"/>
        <v/>
      </c>
      <c r="N280" t="str">
        <f t="shared" si="108"/>
        <v/>
      </c>
      <c r="O280" t="str">
        <f t="shared" si="109"/>
        <v>9999</v>
      </c>
      <c r="P280" t="str">
        <f t="shared" si="110"/>
        <v/>
      </c>
      <c r="Q280" t="str">
        <f t="shared" si="111"/>
        <v/>
      </c>
      <c r="R280" t="str">
        <f t="shared" si="112"/>
        <v>9999</v>
      </c>
      <c r="S280" t="str">
        <f t="shared" si="113"/>
        <v>Tewkesbury</v>
      </c>
      <c r="T280">
        <f t="shared" si="114"/>
        <v>0.81747051267079296</v>
      </c>
      <c r="U280">
        <f t="shared" si="115"/>
        <v>27</v>
      </c>
      <c r="V280" t="str">
        <f t="shared" si="116"/>
        <v/>
      </c>
      <c r="W280" t="str">
        <f t="shared" si="117"/>
        <v/>
      </c>
      <c r="X280" t="str">
        <f t="shared" si="118"/>
        <v>9999</v>
      </c>
      <c r="Y280" t="str">
        <f t="shared" si="119"/>
        <v/>
      </c>
      <c r="Z280" t="str">
        <f t="shared" si="120"/>
        <v/>
      </c>
      <c r="AA280" t="str">
        <f t="shared" si="121"/>
        <v>9999</v>
      </c>
      <c r="AE280" t="s">
        <v>580</v>
      </c>
      <c r="AF280" t="str">
        <f t="shared" si="100"/>
        <v>9999</v>
      </c>
      <c r="AG280" t="str">
        <f t="array" ref="AG280">INDEX($AF$1:$AF$326,MATCH(SMALL(COUNTIF($AF$1:$AF$326,"&lt;"&amp;$AF$1:$AF$326),ROW($AF280:$AG280)),COUNTIF($AF$1:$AF$326,"&lt;"&amp;$AF$1:$AF$326),0))</f>
        <v>9999</v>
      </c>
      <c r="AH280" t="str">
        <f t="array" ref="AH280">INDEX($AE$1:$AE$326,SMALL(IF($AF$1:$AF$326=$AG280,ROW($AF$1:$AF$326)),COUNTIF($AG$1:$AG280,$AG280)),1)</f>
        <v>Runnymede</v>
      </c>
      <c r="AI280" t="str">
        <f t="shared" si="101"/>
        <v/>
      </c>
      <c r="AN280" t="e">
        <f t="shared" si="102"/>
        <v>#N/A</v>
      </c>
    </row>
    <row r="281" spans="1:40" x14ac:dyDescent="0.25">
      <c r="A281" t="s">
        <v>580</v>
      </c>
      <c r="B281" t="s">
        <v>581</v>
      </c>
      <c r="C281" t="s">
        <v>9</v>
      </c>
      <c r="D281" t="s">
        <v>23</v>
      </c>
      <c r="E281">
        <v>8649</v>
      </c>
      <c r="F281">
        <v>6.54389455923855E-2</v>
      </c>
      <c r="G281" t="str">
        <f>VLOOKUP($A281,'1213 rural'!$A$4:$C$329,2,FALSE)</f>
        <v/>
      </c>
      <c r="H281" t="str">
        <f>VLOOKUP($A281,'1213 rural'!$A$4:$C$329,3,FALSE)</f>
        <v/>
      </c>
      <c r="I281" t="str">
        <f t="shared" si="103"/>
        <v>9999</v>
      </c>
      <c r="J281" t="str">
        <f t="shared" si="104"/>
        <v/>
      </c>
      <c r="K281" t="str">
        <f t="shared" si="105"/>
        <v/>
      </c>
      <c r="L281" t="str">
        <f t="shared" si="106"/>
        <v>9999</v>
      </c>
      <c r="M281" t="str">
        <f t="shared" si="107"/>
        <v/>
      </c>
      <c r="N281" t="str">
        <f t="shared" si="108"/>
        <v/>
      </c>
      <c r="O281" t="str">
        <f t="shared" si="109"/>
        <v>9999</v>
      </c>
      <c r="P281" t="str">
        <f t="shared" si="110"/>
        <v>Thanet</v>
      </c>
      <c r="Q281" t="str">
        <f t="shared" si="111"/>
        <v/>
      </c>
      <c r="R281" t="str">
        <f t="shared" si="112"/>
        <v>9999</v>
      </c>
      <c r="S281" t="str">
        <f t="shared" si="113"/>
        <v/>
      </c>
      <c r="T281" t="str">
        <f t="shared" si="114"/>
        <v/>
      </c>
      <c r="U281" t="str">
        <f t="shared" si="115"/>
        <v>9999</v>
      </c>
      <c r="V281" t="str">
        <f t="shared" si="116"/>
        <v/>
      </c>
      <c r="W281" t="str">
        <f t="shared" si="117"/>
        <v/>
      </c>
      <c r="X281" t="str">
        <f t="shared" si="118"/>
        <v>9999</v>
      </c>
      <c r="Y281" t="str">
        <f t="shared" si="119"/>
        <v/>
      </c>
      <c r="Z281" t="str">
        <f t="shared" si="120"/>
        <v/>
      </c>
      <c r="AA281" t="str">
        <f t="shared" si="121"/>
        <v>9999</v>
      </c>
      <c r="AE281" t="s">
        <v>582</v>
      </c>
      <c r="AF281" t="str">
        <f t="shared" si="100"/>
        <v>9999</v>
      </c>
      <c r="AG281" t="str">
        <f t="array" ref="AG281">INDEX($AF$1:$AF$326,MATCH(SMALL(COUNTIF($AF$1:$AF$326,"&lt;"&amp;$AF$1:$AF$326),ROW($AF281:$AG281)),COUNTIF($AF$1:$AF$326,"&lt;"&amp;$AF$1:$AF$326),0))</f>
        <v>9999</v>
      </c>
      <c r="AH281" t="str">
        <f t="array" ref="AH281">INDEX($AE$1:$AE$326,SMALL(IF($AF$1:$AF$326=$AG281,ROW($AF$1:$AF$326)),COUNTIF($AG$1:$AG281,$AG281)),1)</f>
        <v>Rushmoor</v>
      </c>
      <c r="AI281" t="str">
        <f t="shared" si="101"/>
        <v/>
      </c>
      <c r="AN281" t="e">
        <f t="shared" si="102"/>
        <v>#N/A</v>
      </c>
    </row>
    <row r="282" spans="1:40" x14ac:dyDescent="0.25">
      <c r="A282" t="s">
        <v>582</v>
      </c>
      <c r="B282" t="s">
        <v>583</v>
      </c>
      <c r="C282" t="s">
        <v>31</v>
      </c>
      <c r="D282" t="s">
        <v>35</v>
      </c>
      <c r="E282">
        <v>6329</v>
      </c>
      <c r="F282">
        <v>7.1166734133945031E-2</v>
      </c>
      <c r="G282" t="str">
        <f>VLOOKUP($A282,'1213 rural'!$A$4:$C$329,2,FALSE)</f>
        <v/>
      </c>
      <c r="H282" t="str">
        <f>VLOOKUP($A282,'1213 rural'!$A$4:$C$329,3,FALSE)</f>
        <v/>
      </c>
      <c r="I282" t="str">
        <f t="shared" si="103"/>
        <v>9999</v>
      </c>
      <c r="J282" t="str">
        <f t="shared" si="104"/>
        <v>Three Rivers</v>
      </c>
      <c r="K282" t="str">
        <f t="shared" si="105"/>
        <v/>
      </c>
      <c r="L282" t="str">
        <f t="shared" si="106"/>
        <v>9999</v>
      </c>
      <c r="M282" t="str">
        <f t="shared" si="107"/>
        <v/>
      </c>
      <c r="N282" t="str">
        <f t="shared" si="108"/>
        <v/>
      </c>
      <c r="O282" t="str">
        <f t="shared" si="109"/>
        <v>9999</v>
      </c>
      <c r="P282" t="str">
        <f t="shared" si="110"/>
        <v/>
      </c>
      <c r="Q282" t="str">
        <f t="shared" si="111"/>
        <v/>
      </c>
      <c r="R282" t="str">
        <f t="shared" si="112"/>
        <v>9999</v>
      </c>
      <c r="S282" t="str">
        <f t="shared" si="113"/>
        <v/>
      </c>
      <c r="T282" t="str">
        <f t="shared" si="114"/>
        <v/>
      </c>
      <c r="U282" t="str">
        <f t="shared" si="115"/>
        <v>9999</v>
      </c>
      <c r="V282" t="str">
        <f t="shared" si="116"/>
        <v/>
      </c>
      <c r="W282" t="str">
        <f t="shared" si="117"/>
        <v/>
      </c>
      <c r="X282" t="str">
        <f t="shared" si="118"/>
        <v>9999</v>
      </c>
      <c r="Y282" t="str">
        <f t="shared" si="119"/>
        <v/>
      </c>
      <c r="Z282" t="str">
        <f t="shared" si="120"/>
        <v/>
      </c>
      <c r="AA282" t="str">
        <f t="shared" si="121"/>
        <v>9999</v>
      </c>
      <c r="AE282" t="s">
        <v>584</v>
      </c>
      <c r="AF282">
        <f t="shared" si="100"/>
        <v>157</v>
      </c>
      <c r="AG282" t="str">
        <f t="array" ref="AG282">INDEX($AF$1:$AF$326,MATCH(SMALL(COUNTIF($AF$1:$AF$326,"&lt;"&amp;$AF$1:$AF$326),ROW($AF282:$AG282)),COUNTIF($AF$1:$AF$326,"&lt;"&amp;$AF$1:$AF$326),0))</f>
        <v>9999</v>
      </c>
      <c r="AH282" t="str">
        <f t="array" ref="AH282">INDEX($AE$1:$AE$326,SMALL(IF($AF$1:$AF$326=$AG282,ROW($AF$1:$AF$326)),COUNTIF($AG$1:$AG282,$AG282)),1)</f>
        <v>Salford</v>
      </c>
      <c r="AI282" t="str">
        <f t="shared" si="101"/>
        <v/>
      </c>
      <c r="AN282" t="e">
        <f t="shared" si="102"/>
        <v>#N/A</v>
      </c>
    </row>
    <row r="283" spans="1:40" x14ac:dyDescent="0.25">
      <c r="A283" t="s">
        <v>584</v>
      </c>
      <c r="B283" t="s">
        <v>585</v>
      </c>
      <c r="C283" t="s">
        <v>31</v>
      </c>
      <c r="D283" t="s">
        <v>23</v>
      </c>
      <c r="E283">
        <v>19927</v>
      </c>
      <c r="F283">
        <v>0.12481053251324707</v>
      </c>
      <c r="G283">
        <f>VLOOKUP($A283,'1213 rural'!$A$4:$C$329,2,FALSE)</f>
        <v>2.0263424518743669</v>
      </c>
      <c r="H283">
        <f>VLOOKUP($A283,'1213 rural'!$A$4:$C$329,3,FALSE)</f>
        <v>6</v>
      </c>
      <c r="I283">
        <f t="shared" si="103"/>
        <v>157</v>
      </c>
      <c r="J283" t="str">
        <f t="shared" si="104"/>
        <v/>
      </c>
      <c r="K283" t="str">
        <f t="shared" si="105"/>
        <v/>
      </c>
      <c r="L283" t="str">
        <f t="shared" si="106"/>
        <v>9999</v>
      </c>
      <c r="M283" t="str">
        <f t="shared" si="107"/>
        <v/>
      </c>
      <c r="N283" t="str">
        <f t="shared" si="108"/>
        <v/>
      </c>
      <c r="O283" t="str">
        <f t="shared" si="109"/>
        <v>9999</v>
      </c>
      <c r="P283" t="str">
        <f t="shared" si="110"/>
        <v>Thurrock</v>
      </c>
      <c r="Q283">
        <f t="shared" si="111"/>
        <v>2.0263424518743669</v>
      </c>
      <c r="R283">
        <f t="shared" si="112"/>
        <v>13</v>
      </c>
      <c r="S283" t="str">
        <f t="shared" si="113"/>
        <v/>
      </c>
      <c r="T283" t="str">
        <f t="shared" si="114"/>
        <v/>
      </c>
      <c r="U283" t="str">
        <f t="shared" si="115"/>
        <v>9999</v>
      </c>
      <c r="V283" t="str">
        <f t="shared" si="116"/>
        <v/>
      </c>
      <c r="W283" t="str">
        <f t="shared" si="117"/>
        <v/>
      </c>
      <c r="X283" t="str">
        <f t="shared" si="118"/>
        <v>9999</v>
      </c>
      <c r="Y283" t="str">
        <f t="shared" si="119"/>
        <v/>
      </c>
      <c r="Z283" t="str">
        <f t="shared" si="120"/>
        <v/>
      </c>
      <c r="AA283" t="str">
        <f t="shared" si="121"/>
        <v>9999</v>
      </c>
      <c r="AE283" t="s">
        <v>586</v>
      </c>
      <c r="AF283">
        <f t="shared" si="100"/>
        <v>115</v>
      </c>
      <c r="AG283" t="str">
        <f t="array" ref="AG283">INDEX($AF$1:$AF$326,MATCH(SMALL(COUNTIF($AF$1:$AF$326,"&lt;"&amp;$AF$1:$AF$326),ROW($AF283:$AG283)),COUNTIF($AF$1:$AF$326,"&lt;"&amp;$AF$1:$AF$326),0))</f>
        <v>9999</v>
      </c>
      <c r="AH283" t="str">
        <f t="array" ref="AH283">INDEX($AE$1:$AE$326,SMALL(IF($AF$1:$AF$326=$AG283,ROW($AF$1:$AF$326)),COUNTIF($AG$1:$AG283,$AG283)),1)</f>
        <v>Sandwell</v>
      </c>
      <c r="AI283" t="str">
        <f t="shared" si="101"/>
        <v/>
      </c>
      <c r="AN283" t="e">
        <f t="shared" si="102"/>
        <v>#N/A</v>
      </c>
    </row>
    <row r="284" spans="1:40" x14ac:dyDescent="0.25">
      <c r="A284" t="s">
        <v>586</v>
      </c>
      <c r="B284" t="s">
        <v>587</v>
      </c>
      <c r="C284" t="s">
        <v>9</v>
      </c>
      <c r="D284" t="s">
        <v>28</v>
      </c>
      <c r="E284">
        <v>51146</v>
      </c>
      <c r="F284">
        <v>0.43063788225784722</v>
      </c>
      <c r="G284">
        <f>VLOOKUP($A284,'1213 rural'!$A$4:$C$329,2,FALSE)</f>
        <v>0.85282651072124749</v>
      </c>
      <c r="H284">
        <f>VLOOKUP($A284,'1213 rural'!$A$4:$C$329,3,FALSE)</f>
        <v>21</v>
      </c>
      <c r="I284">
        <f t="shared" si="103"/>
        <v>115</v>
      </c>
      <c r="J284" t="str">
        <f t="shared" si="104"/>
        <v/>
      </c>
      <c r="K284" t="str">
        <f t="shared" si="105"/>
        <v/>
      </c>
      <c r="L284" t="str">
        <f t="shared" si="106"/>
        <v>9999</v>
      </c>
      <c r="M284" t="str">
        <f t="shared" si="107"/>
        <v/>
      </c>
      <c r="N284" t="str">
        <f t="shared" si="108"/>
        <v/>
      </c>
      <c r="O284" t="str">
        <f t="shared" si="109"/>
        <v>9999</v>
      </c>
      <c r="P284" t="str">
        <f t="shared" si="110"/>
        <v/>
      </c>
      <c r="Q284" t="str">
        <f t="shared" si="111"/>
        <v/>
      </c>
      <c r="R284" t="str">
        <f t="shared" si="112"/>
        <v>9999</v>
      </c>
      <c r="S284" t="str">
        <f t="shared" si="113"/>
        <v>Tonbridge and Malling</v>
      </c>
      <c r="T284">
        <f t="shared" si="114"/>
        <v>0.85282651072124749</v>
      </c>
      <c r="U284">
        <f t="shared" si="115"/>
        <v>30</v>
      </c>
      <c r="V284" t="str">
        <f t="shared" si="116"/>
        <v/>
      </c>
      <c r="W284" t="str">
        <f t="shared" si="117"/>
        <v/>
      </c>
      <c r="X284" t="str">
        <f t="shared" si="118"/>
        <v>9999</v>
      </c>
      <c r="Y284" t="str">
        <f t="shared" si="119"/>
        <v/>
      </c>
      <c r="Z284" t="str">
        <f t="shared" si="120"/>
        <v/>
      </c>
      <c r="AA284" t="str">
        <f t="shared" si="121"/>
        <v>9999</v>
      </c>
      <c r="AE284" t="s">
        <v>588</v>
      </c>
      <c r="AF284" t="str">
        <f t="shared" si="100"/>
        <v>9999</v>
      </c>
      <c r="AG284" t="str">
        <f t="array" ref="AG284">INDEX($AF$1:$AF$326,MATCH(SMALL(COUNTIF($AF$1:$AF$326,"&lt;"&amp;$AF$1:$AF$326),ROW($AF284:$AG284)),COUNTIF($AF$1:$AF$326,"&lt;"&amp;$AF$1:$AF$326),0))</f>
        <v>9999</v>
      </c>
      <c r="AH284" t="str">
        <f t="array" ref="AH284">INDEX($AE$1:$AE$326,SMALL(IF($AF$1:$AF$326=$AG284,ROW($AF$1:$AF$326)),COUNTIF($AG$1:$AG284,$AG284)),1)</f>
        <v>Scarborough</v>
      </c>
      <c r="AI284" t="str">
        <f t="shared" si="101"/>
        <v/>
      </c>
      <c r="AN284" t="e">
        <f t="shared" si="102"/>
        <v>#N/A</v>
      </c>
    </row>
    <row r="285" spans="1:40" x14ac:dyDescent="0.25">
      <c r="A285" t="s">
        <v>588</v>
      </c>
      <c r="B285" t="s">
        <v>589</v>
      </c>
      <c r="C285" t="s">
        <v>51</v>
      </c>
      <c r="D285" t="s">
        <v>23</v>
      </c>
      <c r="E285">
        <v>0</v>
      </c>
      <c r="F285">
        <v>0</v>
      </c>
      <c r="G285" t="str">
        <f>VLOOKUP($A285,'1213 rural'!$A$4:$C$329,2,FALSE)</f>
        <v/>
      </c>
      <c r="H285" t="str">
        <f>VLOOKUP($A285,'1213 rural'!$A$4:$C$329,3,FALSE)</f>
        <v/>
      </c>
      <c r="I285" t="str">
        <f t="shared" si="103"/>
        <v>9999</v>
      </c>
      <c r="J285" t="str">
        <f t="shared" si="104"/>
        <v/>
      </c>
      <c r="K285" t="str">
        <f t="shared" si="105"/>
        <v/>
      </c>
      <c r="L285" t="str">
        <f t="shared" si="106"/>
        <v>9999</v>
      </c>
      <c r="M285" t="str">
        <f t="shared" si="107"/>
        <v/>
      </c>
      <c r="N285" t="str">
        <f t="shared" si="108"/>
        <v/>
      </c>
      <c r="O285" t="str">
        <f t="shared" si="109"/>
        <v>9999</v>
      </c>
      <c r="P285" t="str">
        <f t="shared" si="110"/>
        <v>Torbay</v>
      </c>
      <c r="Q285" t="str">
        <f t="shared" si="111"/>
        <v/>
      </c>
      <c r="R285" t="str">
        <f t="shared" si="112"/>
        <v>9999</v>
      </c>
      <c r="S285" t="str">
        <f t="shared" si="113"/>
        <v/>
      </c>
      <c r="T285" t="str">
        <f t="shared" si="114"/>
        <v/>
      </c>
      <c r="U285" t="str">
        <f t="shared" si="115"/>
        <v>9999</v>
      </c>
      <c r="V285" t="str">
        <f t="shared" si="116"/>
        <v/>
      </c>
      <c r="W285" t="str">
        <f t="shared" si="117"/>
        <v/>
      </c>
      <c r="X285" t="str">
        <f t="shared" si="118"/>
        <v>9999</v>
      </c>
      <c r="Y285" t="str">
        <f t="shared" si="119"/>
        <v/>
      </c>
      <c r="Z285" t="str">
        <f t="shared" si="120"/>
        <v/>
      </c>
      <c r="AA285" t="str">
        <f t="shared" si="121"/>
        <v>9999</v>
      </c>
      <c r="AE285" t="s">
        <v>590</v>
      </c>
      <c r="AF285">
        <f t="shared" si="100"/>
        <v>105</v>
      </c>
      <c r="AG285" t="str">
        <f t="array" ref="AG285">INDEX($AF$1:$AF$326,MATCH(SMALL(COUNTIF($AF$1:$AF$326,"&lt;"&amp;$AF$1:$AF$326),ROW($AF285:$AG285)),COUNTIF($AF$1:$AF$326,"&lt;"&amp;$AF$1:$AF$326),0))</f>
        <v>9999</v>
      </c>
      <c r="AH285" t="str">
        <f t="array" ref="AH285">INDEX($AE$1:$AE$326,SMALL(IF($AF$1:$AF$326=$AG285,ROW($AF$1:$AF$326)),COUNTIF($AG$1:$AG285,$AG285)),1)</f>
        <v>Sefton</v>
      </c>
      <c r="AI285" t="str">
        <f t="shared" si="101"/>
        <v/>
      </c>
      <c r="AN285" t="e">
        <f t="shared" si="102"/>
        <v>#N/A</v>
      </c>
    </row>
    <row r="286" spans="1:40" x14ac:dyDescent="0.25">
      <c r="A286" t="s">
        <v>590</v>
      </c>
      <c r="B286" t="s">
        <v>591</v>
      </c>
      <c r="C286" t="s">
        <v>51</v>
      </c>
      <c r="D286" t="s">
        <v>14</v>
      </c>
      <c r="E286">
        <v>39107</v>
      </c>
      <c r="F286">
        <v>0.5940514347343957</v>
      </c>
      <c r="G286">
        <f>VLOOKUP($A286,'1213 rural'!$A$4:$C$329,2,FALSE)</f>
        <v>0.81179813286429436</v>
      </c>
      <c r="H286">
        <f>VLOOKUP($A286,'1213 rural'!$A$4:$C$329,3,FALSE)</f>
        <v>6</v>
      </c>
      <c r="I286">
        <f t="shared" si="103"/>
        <v>105</v>
      </c>
      <c r="J286" t="str">
        <f t="shared" si="104"/>
        <v/>
      </c>
      <c r="K286" t="str">
        <f t="shared" si="105"/>
        <v/>
      </c>
      <c r="L286" t="str">
        <f t="shared" si="106"/>
        <v>9999</v>
      </c>
      <c r="M286" t="str">
        <f t="shared" si="107"/>
        <v/>
      </c>
      <c r="N286" t="str">
        <f t="shared" si="108"/>
        <v/>
      </c>
      <c r="O286" t="str">
        <f t="shared" si="109"/>
        <v>9999</v>
      </c>
      <c r="P286" t="str">
        <f t="shared" si="110"/>
        <v/>
      </c>
      <c r="Q286" t="str">
        <f t="shared" si="111"/>
        <v/>
      </c>
      <c r="R286" t="str">
        <f t="shared" si="112"/>
        <v>9999</v>
      </c>
      <c r="S286" t="str">
        <f t="shared" si="113"/>
        <v/>
      </c>
      <c r="T286" t="str">
        <f t="shared" si="114"/>
        <v/>
      </c>
      <c r="U286" t="str">
        <f t="shared" si="115"/>
        <v>9999</v>
      </c>
      <c r="V286" t="str">
        <f t="shared" si="116"/>
        <v>Torridge</v>
      </c>
      <c r="W286">
        <f t="shared" si="117"/>
        <v>0.81179813286429436</v>
      </c>
      <c r="X286">
        <f t="shared" si="118"/>
        <v>41</v>
      </c>
      <c r="Y286" t="str">
        <f t="shared" si="119"/>
        <v/>
      </c>
      <c r="Z286" t="str">
        <f t="shared" si="120"/>
        <v/>
      </c>
      <c r="AA286" t="str">
        <f t="shared" si="121"/>
        <v>9999</v>
      </c>
      <c r="AE286" t="s">
        <v>592</v>
      </c>
      <c r="AF286" t="str">
        <f t="shared" si="100"/>
        <v>9999</v>
      </c>
      <c r="AG286" t="str">
        <f t="array" ref="AG286">INDEX($AF$1:$AF$326,MATCH(SMALL(COUNTIF($AF$1:$AF$326,"&lt;"&amp;$AF$1:$AF$326),ROW($AF286:$AG286)),COUNTIF($AF$1:$AF$326,"&lt;"&amp;$AF$1:$AF$326),0))</f>
        <v>9999</v>
      </c>
      <c r="AH286" t="str">
        <f t="array" ref="AH286">INDEX($AE$1:$AE$326,SMALL(IF($AF$1:$AF$326=$AG286,ROW($AF$1:$AF$326)),COUNTIF($AG$1:$AG286,$AG286)),1)</f>
        <v>Sheffield</v>
      </c>
      <c r="AI286" t="str">
        <f t="shared" si="101"/>
        <v/>
      </c>
      <c r="AN286" t="e">
        <f t="shared" si="102"/>
        <v>#N/A</v>
      </c>
    </row>
    <row r="287" spans="1:40" x14ac:dyDescent="0.25">
      <c r="A287" t="s">
        <v>592</v>
      </c>
      <c r="B287" t="s">
        <v>593</v>
      </c>
      <c r="C287" t="s">
        <v>34</v>
      </c>
      <c r="D287" t="s">
        <v>35</v>
      </c>
      <c r="E287">
        <v>0</v>
      </c>
      <c r="F287">
        <v>0</v>
      </c>
      <c r="G287" t="str">
        <f>VLOOKUP($A287,'1213 rural'!$A$4:$C$329,2,FALSE)</f>
        <v/>
      </c>
      <c r="H287" t="str">
        <f>VLOOKUP($A287,'1213 rural'!$A$4:$C$329,3,FALSE)</f>
        <v/>
      </c>
      <c r="I287" t="str">
        <f t="shared" si="103"/>
        <v>9999</v>
      </c>
      <c r="J287" t="str">
        <f t="shared" si="104"/>
        <v>Tower Hamlets</v>
      </c>
      <c r="K287" t="str">
        <f t="shared" si="105"/>
        <v/>
      </c>
      <c r="L287" t="str">
        <f t="shared" si="106"/>
        <v>9999</v>
      </c>
      <c r="M287" t="str">
        <f t="shared" si="107"/>
        <v/>
      </c>
      <c r="N287" t="str">
        <f t="shared" si="108"/>
        <v/>
      </c>
      <c r="O287" t="str">
        <f t="shared" si="109"/>
        <v>9999</v>
      </c>
      <c r="P287" t="str">
        <f t="shared" si="110"/>
        <v/>
      </c>
      <c r="Q287" t="str">
        <f t="shared" si="111"/>
        <v/>
      </c>
      <c r="R287" t="str">
        <f t="shared" si="112"/>
        <v>9999</v>
      </c>
      <c r="S287" t="str">
        <f t="shared" si="113"/>
        <v/>
      </c>
      <c r="T287" t="str">
        <f t="shared" si="114"/>
        <v/>
      </c>
      <c r="U287" t="str">
        <f t="shared" si="115"/>
        <v>9999</v>
      </c>
      <c r="V287" t="str">
        <f t="shared" si="116"/>
        <v/>
      </c>
      <c r="W287" t="str">
        <f t="shared" si="117"/>
        <v/>
      </c>
      <c r="X287" t="str">
        <f t="shared" si="118"/>
        <v>9999</v>
      </c>
      <c r="Y287" t="str">
        <f t="shared" si="119"/>
        <v/>
      </c>
      <c r="Z287" t="str">
        <f t="shared" si="120"/>
        <v/>
      </c>
      <c r="AA287" t="str">
        <f t="shared" si="121"/>
        <v>9999</v>
      </c>
      <c r="AE287" t="s">
        <v>594</v>
      </c>
      <c r="AF287" t="str">
        <f t="shared" si="100"/>
        <v>9999</v>
      </c>
      <c r="AG287" t="str">
        <f t="array" ref="AG287">INDEX($AF$1:$AF$326,MATCH(SMALL(COUNTIF($AF$1:$AF$326,"&lt;"&amp;$AF$1:$AF$326),ROW($AF287:$AG287)),COUNTIF($AF$1:$AF$326,"&lt;"&amp;$AF$1:$AF$326),0))</f>
        <v>9999</v>
      </c>
      <c r="AH287" t="str">
        <f t="array" ref="AH287">INDEX($AE$1:$AE$326,SMALL(IF($AF$1:$AF$326=$AG287,ROW($AF$1:$AF$326)),COUNTIF($AG$1:$AG287,$AG287)),1)</f>
        <v>Slough</v>
      </c>
      <c r="AI287" t="str">
        <f t="shared" si="101"/>
        <v/>
      </c>
      <c r="AN287" t="e">
        <f t="shared" si="102"/>
        <v>#N/A</v>
      </c>
    </row>
    <row r="288" spans="1:40" x14ac:dyDescent="0.25">
      <c r="A288" t="s">
        <v>594</v>
      </c>
      <c r="B288" t="s">
        <v>595</v>
      </c>
      <c r="C288" t="s">
        <v>13</v>
      </c>
      <c r="D288" t="s">
        <v>35</v>
      </c>
      <c r="E288">
        <v>1483</v>
      </c>
      <c r="F288">
        <v>6.8244465203605963E-3</v>
      </c>
      <c r="G288" t="str">
        <f>VLOOKUP($A288,'1213 rural'!$A$4:$C$329,2,FALSE)</f>
        <v/>
      </c>
      <c r="H288" t="str">
        <f>VLOOKUP($A288,'1213 rural'!$A$4:$C$329,3,FALSE)</f>
        <v/>
      </c>
      <c r="I288" t="str">
        <f t="shared" si="103"/>
        <v>9999</v>
      </c>
      <c r="J288" t="str">
        <f t="shared" si="104"/>
        <v>Trafford</v>
      </c>
      <c r="K288" t="str">
        <f t="shared" si="105"/>
        <v/>
      </c>
      <c r="L288" t="str">
        <f t="shared" si="106"/>
        <v>9999</v>
      </c>
      <c r="M288" t="str">
        <f t="shared" si="107"/>
        <v/>
      </c>
      <c r="N288" t="str">
        <f t="shared" si="108"/>
        <v/>
      </c>
      <c r="O288" t="str">
        <f t="shared" si="109"/>
        <v>9999</v>
      </c>
      <c r="P288" t="str">
        <f t="shared" si="110"/>
        <v/>
      </c>
      <c r="Q288" t="str">
        <f t="shared" si="111"/>
        <v/>
      </c>
      <c r="R288" t="str">
        <f t="shared" si="112"/>
        <v>9999</v>
      </c>
      <c r="S288" t="str">
        <f t="shared" si="113"/>
        <v/>
      </c>
      <c r="T288" t="str">
        <f t="shared" si="114"/>
        <v/>
      </c>
      <c r="U288" t="str">
        <f t="shared" si="115"/>
        <v>9999</v>
      </c>
      <c r="V288" t="str">
        <f t="shared" si="116"/>
        <v/>
      </c>
      <c r="W288" t="str">
        <f t="shared" si="117"/>
        <v/>
      </c>
      <c r="X288" t="str">
        <f t="shared" si="118"/>
        <v>9999</v>
      </c>
      <c r="Y288" t="str">
        <f t="shared" si="119"/>
        <v/>
      </c>
      <c r="Z288" t="str">
        <f t="shared" si="120"/>
        <v/>
      </c>
      <c r="AA288" t="str">
        <f t="shared" si="121"/>
        <v>9999</v>
      </c>
      <c r="AE288" t="s">
        <v>596</v>
      </c>
      <c r="AF288">
        <f t="shared" si="100"/>
        <v>45</v>
      </c>
      <c r="AG288" t="str">
        <f t="array" ref="AG288">INDEX($AF$1:$AF$326,MATCH(SMALL(COUNTIF($AF$1:$AF$326,"&lt;"&amp;$AF$1:$AF$326),ROW($AF288:$AG288)),COUNTIF($AF$1:$AF$326,"&lt;"&amp;$AF$1:$AF$326),0))</f>
        <v>9999</v>
      </c>
      <c r="AH288" t="str">
        <f t="array" ref="AH288">INDEX($AE$1:$AE$326,SMALL(IF($AF$1:$AF$326=$AG288,ROW($AF$1:$AF$326)),COUNTIF($AG$1:$AG288,$AG288)),1)</f>
        <v>South Ribble</v>
      </c>
      <c r="AI288" t="str">
        <f t="shared" si="101"/>
        <v/>
      </c>
      <c r="AN288" t="e">
        <f t="shared" si="102"/>
        <v>#N/A</v>
      </c>
    </row>
    <row r="289" spans="1:40" x14ac:dyDescent="0.25">
      <c r="A289" t="s">
        <v>596</v>
      </c>
      <c r="B289" t="s">
        <v>597</v>
      </c>
      <c r="C289" t="s">
        <v>9</v>
      </c>
      <c r="D289" t="s">
        <v>18</v>
      </c>
      <c r="E289">
        <v>43354</v>
      </c>
      <c r="F289">
        <v>0.40078392944634983</v>
      </c>
      <c r="G289">
        <f>VLOOKUP($A289,'1213 rural'!$A$4:$C$329,2,FALSE)</f>
        <v>0.55925805098569237</v>
      </c>
      <c r="H289">
        <f>VLOOKUP($A289,'1213 rural'!$A$4:$C$329,3,FALSE)</f>
        <v>12</v>
      </c>
      <c r="I289">
        <f t="shared" si="103"/>
        <v>45</v>
      </c>
      <c r="J289" t="str">
        <f t="shared" si="104"/>
        <v/>
      </c>
      <c r="K289" t="str">
        <f t="shared" si="105"/>
        <v/>
      </c>
      <c r="L289" t="str">
        <f t="shared" si="106"/>
        <v>9999</v>
      </c>
      <c r="M289" t="str">
        <f t="shared" si="107"/>
        <v/>
      </c>
      <c r="N289" t="str">
        <f t="shared" si="108"/>
        <v/>
      </c>
      <c r="O289" t="str">
        <f t="shared" si="109"/>
        <v>9999</v>
      </c>
      <c r="P289" t="str">
        <f t="shared" si="110"/>
        <v/>
      </c>
      <c r="Q289" t="str">
        <f t="shared" si="111"/>
        <v/>
      </c>
      <c r="R289" t="str">
        <f t="shared" si="112"/>
        <v>9999</v>
      </c>
      <c r="S289" t="str">
        <f t="shared" si="113"/>
        <v/>
      </c>
      <c r="T289" t="str">
        <f t="shared" si="114"/>
        <v/>
      </c>
      <c r="U289" t="str">
        <f t="shared" si="115"/>
        <v>9999</v>
      </c>
      <c r="V289" t="str">
        <f t="shared" si="116"/>
        <v/>
      </c>
      <c r="W289" t="str">
        <f t="shared" si="117"/>
        <v/>
      </c>
      <c r="X289" t="str">
        <f t="shared" si="118"/>
        <v>9999</v>
      </c>
      <c r="Y289" t="str">
        <f t="shared" si="119"/>
        <v>Tunbridge Wells</v>
      </c>
      <c r="Z289">
        <f t="shared" si="120"/>
        <v>0.55925805098569237</v>
      </c>
      <c r="AA289">
        <f t="shared" si="121"/>
        <v>13</v>
      </c>
      <c r="AE289" t="s">
        <v>598</v>
      </c>
      <c r="AF289">
        <f t="shared" si="100"/>
        <v>111</v>
      </c>
      <c r="AG289" t="str">
        <f t="array" ref="AG289">INDEX($AF$1:$AF$326,MATCH(SMALL(COUNTIF($AF$1:$AF$326,"&lt;"&amp;$AF$1:$AF$326),ROW($AF289:$AG289)),COUNTIF($AF$1:$AF$326,"&lt;"&amp;$AF$1:$AF$326),0))</f>
        <v>9999</v>
      </c>
      <c r="AH289" t="str">
        <f t="array" ref="AH289">INDEX($AE$1:$AE$326,SMALL(IF($AF$1:$AF$326=$AG289,ROW($AF$1:$AF$326)),COUNTIF($AG$1:$AG289,$AG289)),1)</f>
        <v>South Tyneside</v>
      </c>
      <c r="AI289" t="str">
        <f t="shared" si="101"/>
        <v/>
      </c>
      <c r="AN289" t="e">
        <f t="shared" si="102"/>
        <v>#N/A</v>
      </c>
    </row>
    <row r="290" spans="1:40" x14ac:dyDescent="0.25">
      <c r="A290" t="s">
        <v>598</v>
      </c>
      <c r="B290" t="s">
        <v>599</v>
      </c>
      <c r="C290" t="s">
        <v>31</v>
      </c>
      <c r="D290" t="s">
        <v>14</v>
      </c>
      <c r="E290">
        <v>62370</v>
      </c>
      <c r="F290">
        <v>0.80476380949923232</v>
      </c>
      <c r="G290">
        <f>VLOOKUP($A290,'1213 rural'!$A$4:$C$329,2,FALSE)</f>
        <v>0.83612040133779264</v>
      </c>
      <c r="H290">
        <f>VLOOKUP($A290,'1213 rural'!$A$4:$C$329,3,FALSE)</f>
        <v>29</v>
      </c>
      <c r="I290">
        <f t="shared" si="103"/>
        <v>111</v>
      </c>
      <c r="J290" t="str">
        <f t="shared" si="104"/>
        <v/>
      </c>
      <c r="K290" t="str">
        <f t="shared" si="105"/>
        <v/>
      </c>
      <c r="L290" t="str">
        <f t="shared" si="106"/>
        <v>9999</v>
      </c>
      <c r="M290" t="str">
        <f t="shared" si="107"/>
        <v/>
      </c>
      <c r="N290" t="str">
        <f t="shared" si="108"/>
        <v/>
      </c>
      <c r="O290" t="str">
        <f t="shared" si="109"/>
        <v>9999</v>
      </c>
      <c r="P290" t="str">
        <f t="shared" si="110"/>
        <v/>
      </c>
      <c r="Q290" t="str">
        <f t="shared" si="111"/>
        <v/>
      </c>
      <c r="R290" t="str">
        <f t="shared" si="112"/>
        <v>9999</v>
      </c>
      <c r="S290" t="str">
        <f t="shared" si="113"/>
        <v/>
      </c>
      <c r="T290" t="str">
        <f t="shared" si="114"/>
        <v/>
      </c>
      <c r="U290" t="str">
        <f t="shared" si="115"/>
        <v>9999</v>
      </c>
      <c r="V290" t="str">
        <f t="shared" si="116"/>
        <v>Uttlesford</v>
      </c>
      <c r="W290">
        <f t="shared" si="117"/>
        <v>0.83612040133779264</v>
      </c>
      <c r="X290">
        <f t="shared" si="118"/>
        <v>44</v>
      </c>
      <c r="Y290" t="str">
        <f t="shared" si="119"/>
        <v/>
      </c>
      <c r="Z290" t="str">
        <f t="shared" si="120"/>
        <v/>
      </c>
      <c r="AA290" t="str">
        <f t="shared" si="121"/>
        <v>9999</v>
      </c>
      <c r="AE290" t="s">
        <v>600</v>
      </c>
      <c r="AF290">
        <f t="shared" si="100"/>
        <v>41</v>
      </c>
      <c r="AG290" t="str">
        <f t="array" ref="AG290">INDEX($AF$1:$AF$326,MATCH(SMALL(COUNTIF($AF$1:$AF$326,"&lt;"&amp;$AF$1:$AF$326),ROW($AF290:$AG290)),COUNTIF($AF$1:$AF$326,"&lt;"&amp;$AF$1:$AF$326),0))</f>
        <v>9999</v>
      </c>
      <c r="AH290" t="str">
        <f t="array" ref="AH290">INDEX($AE$1:$AE$326,SMALL(IF($AF$1:$AF$326=$AG290,ROW($AF$1:$AF$326)),COUNTIF($AG$1:$AG290,$AG290)),1)</f>
        <v>Southampton</v>
      </c>
      <c r="AI290" t="str">
        <f t="shared" si="101"/>
        <v/>
      </c>
      <c r="AN290" t="e">
        <f t="shared" si="102"/>
        <v>#N/A</v>
      </c>
    </row>
    <row r="291" spans="1:40" x14ac:dyDescent="0.25">
      <c r="A291" t="s">
        <v>600</v>
      </c>
      <c r="B291" t="s">
        <v>601</v>
      </c>
      <c r="C291" t="s">
        <v>9</v>
      </c>
      <c r="D291" t="s">
        <v>28</v>
      </c>
      <c r="E291">
        <v>54491</v>
      </c>
      <c r="F291">
        <v>0.45479660139883488</v>
      </c>
      <c r="G291">
        <f>VLOOKUP($A291,'1213 rural'!$A$4:$C$329,2,FALSE)</f>
        <v>0.54907923635749278</v>
      </c>
      <c r="H291">
        <f>VLOOKUP($A291,'1213 rural'!$A$4:$C$329,3,FALSE)</f>
        <v>13</v>
      </c>
      <c r="I291">
        <f t="shared" si="103"/>
        <v>41</v>
      </c>
      <c r="J291" t="str">
        <f t="shared" si="104"/>
        <v/>
      </c>
      <c r="K291" t="str">
        <f t="shared" si="105"/>
        <v/>
      </c>
      <c r="L291" t="str">
        <f t="shared" si="106"/>
        <v>9999</v>
      </c>
      <c r="M291" t="str">
        <f t="shared" si="107"/>
        <v/>
      </c>
      <c r="N291" t="str">
        <f t="shared" si="108"/>
        <v/>
      </c>
      <c r="O291" t="str">
        <f t="shared" si="109"/>
        <v>9999</v>
      </c>
      <c r="P291" t="str">
        <f t="shared" si="110"/>
        <v/>
      </c>
      <c r="Q291" t="str">
        <f t="shared" si="111"/>
        <v/>
      </c>
      <c r="R291" t="str">
        <f t="shared" si="112"/>
        <v>9999</v>
      </c>
      <c r="S291" t="str">
        <f t="shared" si="113"/>
        <v>Vale of White Horse</v>
      </c>
      <c r="T291">
        <f t="shared" si="114"/>
        <v>0.54907923635749278</v>
      </c>
      <c r="U291">
        <f t="shared" si="115"/>
        <v>9</v>
      </c>
      <c r="V291" t="str">
        <f t="shared" si="116"/>
        <v/>
      </c>
      <c r="W291" t="str">
        <f t="shared" si="117"/>
        <v/>
      </c>
      <c r="X291" t="str">
        <f t="shared" si="118"/>
        <v>9999</v>
      </c>
      <c r="Y291" t="str">
        <f t="shared" si="119"/>
        <v/>
      </c>
      <c r="Z291" t="str">
        <f t="shared" si="120"/>
        <v/>
      </c>
      <c r="AA291" t="str">
        <f t="shared" si="121"/>
        <v>9999</v>
      </c>
      <c r="AE291" t="s">
        <v>602</v>
      </c>
      <c r="AF291">
        <f t="shared" si="100"/>
        <v>154</v>
      </c>
      <c r="AG291" t="str">
        <f t="array" ref="AG291">INDEX($AF$1:$AF$326,MATCH(SMALL(COUNTIF($AF$1:$AF$326,"&lt;"&amp;$AF$1:$AF$326),ROW($AF291:$AG291)),COUNTIF($AF$1:$AF$326,"&lt;"&amp;$AF$1:$AF$326),0))</f>
        <v>9999</v>
      </c>
      <c r="AH291" t="str">
        <f t="array" ref="AH291">INDEX($AE$1:$AE$326,SMALL(IF($AF$1:$AF$326=$AG291,ROW($AF$1:$AF$326)),COUNTIF($AG$1:$AG291,$AG291)),1)</f>
        <v>Southend-on-Sea</v>
      </c>
      <c r="AI291" t="str">
        <f t="shared" si="101"/>
        <v/>
      </c>
      <c r="AN291" t="e">
        <f t="shared" si="102"/>
        <v>#N/A</v>
      </c>
    </row>
    <row r="292" spans="1:40" x14ac:dyDescent="0.25">
      <c r="A292" t="s">
        <v>602</v>
      </c>
      <c r="B292" t="s">
        <v>603</v>
      </c>
      <c r="C292" t="s">
        <v>40</v>
      </c>
      <c r="D292" t="s">
        <v>18</v>
      </c>
      <c r="E292">
        <v>67761</v>
      </c>
      <c r="F292">
        <v>0.20812843816901277</v>
      </c>
      <c r="G292">
        <f>VLOOKUP($A292,'1213 rural'!$A$4:$C$329,2,FALSE)</f>
        <v>1.5049663890839773</v>
      </c>
      <c r="H292">
        <f>VLOOKUP($A292,'1213 rural'!$A$4:$C$329,3,FALSE)</f>
        <v>15</v>
      </c>
      <c r="I292">
        <f t="shared" si="103"/>
        <v>154</v>
      </c>
      <c r="J292" t="str">
        <f t="shared" si="104"/>
        <v/>
      </c>
      <c r="K292" t="str">
        <f t="shared" si="105"/>
        <v/>
      </c>
      <c r="L292" t="str">
        <f t="shared" si="106"/>
        <v>9999</v>
      </c>
      <c r="M292" t="str">
        <f t="shared" si="107"/>
        <v/>
      </c>
      <c r="N292" t="str">
        <f t="shared" si="108"/>
        <v/>
      </c>
      <c r="O292" t="str">
        <f t="shared" si="109"/>
        <v>9999</v>
      </c>
      <c r="P292" t="str">
        <f t="shared" si="110"/>
        <v/>
      </c>
      <c r="Q292" t="str">
        <f t="shared" si="111"/>
        <v/>
      </c>
      <c r="R292" t="str">
        <f t="shared" si="112"/>
        <v>9999</v>
      </c>
      <c r="S292" t="str">
        <f t="shared" si="113"/>
        <v/>
      </c>
      <c r="T292" t="str">
        <f t="shared" si="114"/>
        <v/>
      </c>
      <c r="U292" t="str">
        <f t="shared" si="115"/>
        <v>9999</v>
      </c>
      <c r="V292" t="str">
        <f t="shared" si="116"/>
        <v/>
      </c>
      <c r="W292" t="str">
        <f t="shared" si="117"/>
        <v/>
      </c>
      <c r="X292" t="str">
        <f t="shared" si="118"/>
        <v>9999</v>
      </c>
      <c r="Y292" t="str">
        <f t="shared" si="119"/>
        <v>Wakefield</v>
      </c>
      <c r="Z292">
        <f t="shared" si="120"/>
        <v>1.5049663890839773</v>
      </c>
      <c r="AA292">
        <f t="shared" si="121"/>
        <v>45</v>
      </c>
      <c r="AE292" t="s">
        <v>604</v>
      </c>
      <c r="AF292" t="str">
        <f t="shared" si="100"/>
        <v>9999</v>
      </c>
      <c r="AG292" t="str">
        <f t="array" ref="AG292">INDEX($AF$1:$AF$326,MATCH(SMALL(COUNTIF($AF$1:$AF$326,"&lt;"&amp;$AF$1:$AF$326),ROW($AF292:$AG292)),COUNTIF($AF$1:$AF$326,"&lt;"&amp;$AF$1:$AF$326),0))</f>
        <v>9999</v>
      </c>
      <c r="AH292" t="str">
        <f t="array" ref="AH292">INDEX($AE$1:$AE$326,SMALL(IF($AF$1:$AF$326=$AG292,ROW($AF$1:$AF$326)),COUNTIF($AG$1:$AG292,$AG292)),1)</f>
        <v>Southwark</v>
      </c>
      <c r="AI292" t="str">
        <f t="shared" si="101"/>
        <v/>
      </c>
      <c r="AN292" t="e">
        <f t="shared" si="102"/>
        <v>#N/A</v>
      </c>
    </row>
    <row r="293" spans="1:40" x14ac:dyDescent="0.25">
      <c r="A293" t="s">
        <v>604</v>
      </c>
      <c r="B293" t="s">
        <v>605</v>
      </c>
      <c r="C293" t="s">
        <v>58</v>
      </c>
      <c r="D293" t="s">
        <v>35</v>
      </c>
      <c r="E293">
        <v>1439</v>
      </c>
      <c r="F293">
        <v>5.6014449314513931E-3</v>
      </c>
      <c r="G293" t="str">
        <f>VLOOKUP($A293,'1213 rural'!$A$4:$C$329,2,FALSE)</f>
        <v/>
      </c>
      <c r="H293" t="str">
        <f>VLOOKUP($A293,'1213 rural'!$A$4:$C$329,3,FALSE)</f>
        <v/>
      </c>
      <c r="I293" t="str">
        <f t="shared" si="103"/>
        <v>9999</v>
      </c>
      <c r="J293" t="str">
        <f t="shared" si="104"/>
        <v>Walsall</v>
      </c>
      <c r="K293" t="str">
        <f t="shared" si="105"/>
        <v/>
      </c>
      <c r="L293" t="str">
        <f t="shared" si="106"/>
        <v>9999</v>
      </c>
      <c r="M293" t="str">
        <f t="shared" si="107"/>
        <v/>
      </c>
      <c r="N293" t="str">
        <f t="shared" si="108"/>
        <v/>
      </c>
      <c r="O293" t="str">
        <f t="shared" si="109"/>
        <v>9999</v>
      </c>
      <c r="P293" t="str">
        <f t="shared" si="110"/>
        <v/>
      </c>
      <c r="Q293" t="str">
        <f t="shared" si="111"/>
        <v/>
      </c>
      <c r="R293" t="str">
        <f t="shared" si="112"/>
        <v>9999</v>
      </c>
      <c r="S293" t="str">
        <f t="shared" si="113"/>
        <v/>
      </c>
      <c r="T293" t="str">
        <f t="shared" si="114"/>
        <v/>
      </c>
      <c r="U293" t="str">
        <f t="shared" si="115"/>
        <v>9999</v>
      </c>
      <c r="V293" t="str">
        <f t="shared" si="116"/>
        <v/>
      </c>
      <c r="W293" t="str">
        <f t="shared" si="117"/>
        <v/>
      </c>
      <c r="X293" t="str">
        <f t="shared" si="118"/>
        <v>9999</v>
      </c>
      <c r="Y293" t="str">
        <f t="shared" si="119"/>
        <v/>
      </c>
      <c r="Z293" t="str">
        <f t="shared" si="120"/>
        <v/>
      </c>
      <c r="AA293" t="str">
        <f t="shared" si="121"/>
        <v>9999</v>
      </c>
      <c r="AE293" t="s">
        <v>606</v>
      </c>
      <c r="AF293" t="str">
        <f t="shared" si="100"/>
        <v>9999</v>
      </c>
      <c r="AG293" t="str">
        <f t="array" ref="AG293">INDEX($AF$1:$AF$326,MATCH(SMALL(COUNTIF($AF$1:$AF$326,"&lt;"&amp;$AF$1:$AF$326),ROW($AF293:$AG293)),COUNTIF($AF$1:$AF$326,"&lt;"&amp;$AF$1:$AF$326),0))</f>
        <v>9999</v>
      </c>
      <c r="AH293" t="str">
        <f t="array" ref="AH293">INDEX($AE$1:$AE$326,SMALL(IF($AF$1:$AF$326=$AG293,ROW($AF$1:$AF$326)),COUNTIF($AG$1:$AG293,$AG293)),1)</f>
        <v>Spelthorne</v>
      </c>
      <c r="AI293" t="str">
        <f t="shared" si="101"/>
        <v/>
      </c>
      <c r="AN293" t="e">
        <f t="shared" si="102"/>
        <v>#N/A</v>
      </c>
    </row>
    <row r="294" spans="1:40" x14ac:dyDescent="0.25">
      <c r="A294" t="s">
        <v>606</v>
      </c>
      <c r="B294" t="s">
        <v>607</v>
      </c>
      <c r="C294" t="s">
        <v>34</v>
      </c>
      <c r="D294" t="s">
        <v>35</v>
      </c>
      <c r="E294">
        <v>0</v>
      </c>
      <c r="F294">
        <v>0</v>
      </c>
      <c r="G294" t="str">
        <f>VLOOKUP($A294,'1213 rural'!$A$4:$C$329,2,FALSE)</f>
        <v/>
      </c>
      <c r="H294" t="str">
        <f>VLOOKUP($A294,'1213 rural'!$A$4:$C$329,3,FALSE)</f>
        <v/>
      </c>
      <c r="I294" t="str">
        <f t="shared" si="103"/>
        <v>9999</v>
      </c>
      <c r="J294" t="str">
        <f t="shared" si="104"/>
        <v>Waltham Forest</v>
      </c>
      <c r="K294" t="str">
        <f t="shared" si="105"/>
        <v/>
      </c>
      <c r="L294" t="str">
        <f t="shared" si="106"/>
        <v>9999</v>
      </c>
      <c r="M294" t="str">
        <f t="shared" si="107"/>
        <v/>
      </c>
      <c r="N294" t="str">
        <f t="shared" si="108"/>
        <v/>
      </c>
      <c r="O294" t="str">
        <f t="shared" si="109"/>
        <v>9999</v>
      </c>
      <c r="P294" t="str">
        <f t="shared" si="110"/>
        <v/>
      </c>
      <c r="Q294" t="str">
        <f t="shared" si="111"/>
        <v/>
      </c>
      <c r="R294" t="str">
        <f t="shared" si="112"/>
        <v>9999</v>
      </c>
      <c r="S294" t="str">
        <f t="shared" si="113"/>
        <v/>
      </c>
      <c r="T294" t="str">
        <f t="shared" si="114"/>
        <v/>
      </c>
      <c r="U294" t="str">
        <f t="shared" si="115"/>
        <v>9999</v>
      </c>
      <c r="V294" t="str">
        <f t="shared" si="116"/>
        <v/>
      </c>
      <c r="W294" t="str">
        <f t="shared" si="117"/>
        <v/>
      </c>
      <c r="X294" t="str">
        <f t="shared" si="118"/>
        <v>9999</v>
      </c>
      <c r="Y294" t="str">
        <f t="shared" si="119"/>
        <v/>
      </c>
      <c r="Z294" t="str">
        <f t="shared" si="120"/>
        <v/>
      </c>
      <c r="AA294" t="str">
        <f t="shared" si="121"/>
        <v>9999</v>
      </c>
      <c r="AE294" t="s">
        <v>608</v>
      </c>
      <c r="AF294" t="str">
        <f t="shared" si="100"/>
        <v>9999</v>
      </c>
      <c r="AG294" t="str">
        <f t="array" ref="AG294">INDEX($AF$1:$AF$326,MATCH(SMALL(COUNTIF($AF$1:$AF$326,"&lt;"&amp;$AF$1:$AF$326),ROW($AF294:$AG294)),COUNTIF($AF$1:$AF$326,"&lt;"&amp;$AF$1:$AF$326),0))</f>
        <v>9999</v>
      </c>
      <c r="AH294" t="str">
        <f t="array" ref="AH294">INDEX($AE$1:$AE$326,SMALL(IF($AF$1:$AF$326=$AG294,ROW($AF$1:$AF$326)),COUNTIF($AG$1:$AG294,$AG294)),1)</f>
        <v>St. Edmundsbury</v>
      </c>
      <c r="AI294" t="str">
        <f t="shared" si="101"/>
        <v/>
      </c>
      <c r="AN294" t="e">
        <f t="shared" si="102"/>
        <v>#N/A</v>
      </c>
    </row>
    <row r="295" spans="1:40" x14ac:dyDescent="0.25">
      <c r="A295" t="s">
        <v>608</v>
      </c>
      <c r="B295" t="s">
        <v>609</v>
      </c>
      <c r="C295" t="s">
        <v>34</v>
      </c>
      <c r="D295" t="s">
        <v>35</v>
      </c>
      <c r="E295">
        <v>0</v>
      </c>
      <c r="F295">
        <v>0</v>
      </c>
      <c r="G295" t="str">
        <f>VLOOKUP($A295,'1213 rural'!$A$4:$C$329,2,FALSE)</f>
        <v/>
      </c>
      <c r="H295" t="str">
        <f>VLOOKUP($A295,'1213 rural'!$A$4:$C$329,3,FALSE)</f>
        <v/>
      </c>
      <c r="I295" t="str">
        <f t="shared" si="103"/>
        <v>9999</v>
      </c>
      <c r="J295" t="str">
        <f t="shared" si="104"/>
        <v>Wandsworth</v>
      </c>
      <c r="K295" t="str">
        <f t="shared" si="105"/>
        <v/>
      </c>
      <c r="L295" t="str">
        <f t="shared" si="106"/>
        <v>9999</v>
      </c>
      <c r="M295" t="str">
        <f t="shared" si="107"/>
        <v/>
      </c>
      <c r="N295" t="str">
        <f t="shared" si="108"/>
        <v/>
      </c>
      <c r="O295" t="str">
        <f t="shared" si="109"/>
        <v>9999</v>
      </c>
      <c r="P295" t="str">
        <f t="shared" si="110"/>
        <v/>
      </c>
      <c r="Q295" t="str">
        <f t="shared" si="111"/>
        <v/>
      </c>
      <c r="R295" t="str">
        <f t="shared" si="112"/>
        <v>9999</v>
      </c>
      <c r="S295" t="str">
        <f t="shared" si="113"/>
        <v/>
      </c>
      <c r="T295" t="str">
        <f t="shared" si="114"/>
        <v/>
      </c>
      <c r="U295" t="str">
        <f t="shared" si="115"/>
        <v>9999</v>
      </c>
      <c r="V295" t="str">
        <f t="shared" si="116"/>
        <v/>
      </c>
      <c r="W295" t="str">
        <f t="shared" si="117"/>
        <v/>
      </c>
      <c r="X295" t="str">
        <f t="shared" si="118"/>
        <v>9999</v>
      </c>
      <c r="Y295" t="str">
        <f t="shared" si="119"/>
        <v/>
      </c>
      <c r="Z295" t="str">
        <f t="shared" si="120"/>
        <v/>
      </c>
      <c r="AA295" t="str">
        <f t="shared" si="121"/>
        <v>9999</v>
      </c>
      <c r="AE295" t="s">
        <v>610</v>
      </c>
      <c r="AF295">
        <f t="shared" si="100"/>
        <v>73</v>
      </c>
      <c r="AG295" t="str">
        <f t="array" ref="AG295">INDEX($AF$1:$AF$326,MATCH(SMALL(COUNTIF($AF$1:$AF$326,"&lt;"&amp;$AF$1:$AF$326),ROW($AF295:$AG295)),COUNTIF($AF$1:$AF$326,"&lt;"&amp;$AF$1:$AF$326),0))</f>
        <v>9999</v>
      </c>
      <c r="AH295" t="str">
        <f t="array" ref="AH295">INDEX($AE$1:$AE$326,SMALL(IF($AF$1:$AF$326=$AG295,ROW($AF$1:$AF$326)),COUNTIF($AG$1:$AG295,$AG295)),1)</f>
        <v>St. Helens</v>
      </c>
      <c r="AI295" t="str">
        <f t="shared" si="101"/>
        <v/>
      </c>
      <c r="AN295" t="e">
        <f t="shared" si="102"/>
        <v>#N/A</v>
      </c>
    </row>
    <row r="296" spans="1:40" x14ac:dyDescent="0.25">
      <c r="A296" t="s">
        <v>610</v>
      </c>
      <c r="B296" t="s">
        <v>611</v>
      </c>
      <c r="C296" t="s">
        <v>13</v>
      </c>
      <c r="D296" t="s">
        <v>23</v>
      </c>
      <c r="E296">
        <v>33437</v>
      </c>
      <c r="F296">
        <v>0.16810537693873959</v>
      </c>
      <c r="G296">
        <f>VLOOKUP($A296,'1213 rural'!$A$4:$C$329,2,FALSE)</f>
        <v>0.69078121075106758</v>
      </c>
      <c r="H296">
        <f>VLOOKUP($A296,'1213 rural'!$A$4:$C$329,3,FALSE)</f>
        <v>11</v>
      </c>
      <c r="I296">
        <f t="shared" si="103"/>
        <v>73</v>
      </c>
      <c r="J296" t="str">
        <f t="shared" si="104"/>
        <v/>
      </c>
      <c r="K296" t="str">
        <f t="shared" si="105"/>
        <v/>
      </c>
      <c r="L296" t="str">
        <f t="shared" si="106"/>
        <v>9999</v>
      </c>
      <c r="M296" t="str">
        <f t="shared" si="107"/>
        <v/>
      </c>
      <c r="N296" t="str">
        <f t="shared" si="108"/>
        <v/>
      </c>
      <c r="O296" t="str">
        <f t="shared" si="109"/>
        <v>9999</v>
      </c>
      <c r="P296" t="str">
        <f t="shared" si="110"/>
        <v>Warrington</v>
      </c>
      <c r="Q296">
        <f t="shared" si="111"/>
        <v>0.69078121075106758</v>
      </c>
      <c r="R296">
        <f t="shared" si="112"/>
        <v>4</v>
      </c>
      <c r="S296" t="str">
        <f t="shared" si="113"/>
        <v/>
      </c>
      <c r="T296" t="str">
        <f t="shared" si="114"/>
        <v/>
      </c>
      <c r="U296" t="str">
        <f t="shared" si="115"/>
        <v>9999</v>
      </c>
      <c r="V296" t="str">
        <f t="shared" si="116"/>
        <v/>
      </c>
      <c r="W296" t="str">
        <f t="shared" si="117"/>
        <v/>
      </c>
      <c r="X296" t="str">
        <f t="shared" si="118"/>
        <v>9999</v>
      </c>
      <c r="Y296" t="str">
        <f t="shared" si="119"/>
        <v/>
      </c>
      <c r="Z296" t="str">
        <f t="shared" si="120"/>
        <v/>
      </c>
      <c r="AA296" t="str">
        <f t="shared" si="121"/>
        <v>9999</v>
      </c>
      <c r="AE296" t="s">
        <v>612</v>
      </c>
      <c r="AF296" t="str">
        <f t="shared" si="100"/>
        <v>9999</v>
      </c>
      <c r="AG296" t="str">
        <f t="array" ref="AG296">INDEX($AF$1:$AF$326,MATCH(SMALL(COUNTIF($AF$1:$AF$326,"&lt;"&amp;$AF$1:$AF$326),ROW($AF296:$AG296)),COUNTIF($AF$1:$AF$326,"&lt;"&amp;$AF$1:$AF$326),0))</f>
        <v>9999</v>
      </c>
      <c r="AH296" t="str">
        <f t="array" ref="AH296">INDEX($AE$1:$AE$326,SMALL(IF($AF$1:$AF$326=$AG296,ROW($AF$1:$AF$326)),COUNTIF($AG$1:$AG296,$AG296)),1)</f>
        <v>Stevenage</v>
      </c>
      <c r="AI296" t="str">
        <f t="shared" si="101"/>
        <v/>
      </c>
      <c r="AN296" t="e">
        <f t="shared" si="102"/>
        <v>#N/A</v>
      </c>
    </row>
    <row r="297" spans="1:40" x14ac:dyDescent="0.25">
      <c r="A297" t="s">
        <v>612</v>
      </c>
      <c r="B297" t="s">
        <v>613</v>
      </c>
      <c r="C297" t="s">
        <v>58</v>
      </c>
      <c r="D297" t="s">
        <v>18</v>
      </c>
      <c r="E297">
        <v>14317</v>
      </c>
      <c r="F297">
        <v>0.10318112369915536</v>
      </c>
      <c r="G297" t="str">
        <f>VLOOKUP($A297,'1213 rural'!$A$4:$C$329,2,FALSE)</f>
        <v/>
      </c>
      <c r="H297" t="str">
        <f>VLOOKUP($A297,'1213 rural'!$A$4:$C$329,3,FALSE)</f>
        <v/>
      </c>
      <c r="I297" t="str">
        <f t="shared" si="103"/>
        <v>9999</v>
      </c>
      <c r="J297" t="str">
        <f t="shared" si="104"/>
        <v/>
      </c>
      <c r="K297" t="str">
        <f t="shared" si="105"/>
        <v/>
      </c>
      <c r="L297" t="str">
        <f t="shared" si="106"/>
        <v>9999</v>
      </c>
      <c r="M297" t="str">
        <f t="shared" si="107"/>
        <v/>
      </c>
      <c r="N297" t="str">
        <f t="shared" si="108"/>
        <v/>
      </c>
      <c r="O297" t="str">
        <f t="shared" si="109"/>
        <v>9999</v>
      </c>
      <c r="P297" t="str">
        <f t="shared" si="110"/>
        <v/>
      </c>
      <c r="Q297" t="str">
        <f t="shared" si="111"/>
        <v/>
      </c>
      <c r="R297" t="str">
        <f t="shared" si="112"/>
        <v>9999</v>
      </c>
      <c r="S297" t="str">
        <f t="shared" si="113"/>
        <v/>
      </c>
      <c r="T297" t="str">
        <f t="shared" si="114"/>
        <v/>
      </c>
      <c r="U297" t="str">
        <f t="shared" si="115"/>
        <v>9999</v>
      </c>
      <c r="V297" t="str">
        <f t="shared" si="116"/>
        <v/>
      </c>
      <c r="W297" t="str">
        <f t="shared" si="117"/>
        <v/>
      </c>
      <c r="X297" t="str">
        <f t="shared" si="118"/>
        <v>9999</v>
      </c>
      <c r="Y297" t="str">
        <f t="shared" si="119"/>
        <v>Warwick</v>
      </c>
      <c r="Z297" t="str">
        <f t="shared" si="120"/>
        <v/>
      </c>
      <c r="AA297" t="str">
        <f t="shared" si="121"/>
        <v>9999</v>
      </c>
      <c r="AE297" t="s">
        <v>614</v>
      </c>
      <c r="AF297" t="str">
        <f t="shared" si="100"/>
        <v>9999</v>
      </c>
      <c r="AG297" t="str">
        <f t="array" ref="AG297">INDEX($AF$1:$AF$326,MATCH(SMALL(COUNTIF($AF$1:$AF$326,"&lt;"&amp;$AF$1:$AF$326),ROW($AF297:$AG297)),COUNTIF($AF$1:$AF$326,"&lt;"&amp;$AF$1:$AF$326),0))</f>
        <v>9999</v>
      </c>
      <c r="AH297" t="str">
        <f t="array" ref="AH297">INDEX($AE$1:$AE$326,SMALL(IF($AF$1:$AF$326=$AG297,ROW($AF$1:$AF$326)),COUNTIF($AG$1:$AG297,$AG297)),1)</f>
        <v>Stockport</v>
      </c>
      <c r="AI297" t="str">
        <f t="shared" si="101"/>
        <v/>
      </c>
      <c r="AN297" t="e">
        <f t="shared" si="102"/>
        <v>#N/A</v>
      </c>
    </row>
    <row r="298" spans="1:40" x14ac:dyDescent="0.25">
      <c r="A298" t="s">
        <v>614</v>
      </c>
      <c r="B298" t="s">
        <v>615</v>
      </c>
      <c r="C298" t="s">
        <v>31</v>
      </c>
      <c r="D298" t="s">
        <v>35</v>
      </c>
      <c r="E298">
        <v>0</v>
      </c>
      <c r="F298">
        <v>0</v>
      </c>
      <c r="G298" t="str">
        <f>VLOOKUP($A298,'1213 rural'!$A$4:$C$329,2,FALSE)</f>
        <v/>
      </c>
      <c r="H298" t="str">
        <f>VLOOKUP($A298,'1213 rural'!$A$4:$C$329,3,FALSE)</f>
        <v/>
      </c>
      <c r="I298" t="str">
        <f t="shared" si="103"/>
        <v>9999</v>
      </c>
      <c r="J298" t="str">
        <f t="shared" si="104"/>
        <v>Watford</v>
      </c>
      <c r="K298" t="str">
        <f t="shared" si="105"/>
        <v/>
      </c>
      <c r="L298" t="str">
        <f t="shared" si="106"/>
        <v>9999</v>
      </c>
      <c r="M298" t="str">
        <f t="shared" si="107"/>
        <v/>
      </c>
      <c r="N298" t="str">
        <f t="shared" si="108"/>
        <v/>
      </c>
      <c r="O298" t="str">
        <f t="shared" si="109"/>
        <v>9999</v>
      </c>
      <c r="P298" t="str">
        <f t="shared" si="110"/>
        <v/>
      </c>
      <c r="Q298" t="str">
        <f t="shared" si="111"/>
        <v/>
      </c>
      <c r="R298" t="str">
        <f t="shared" si="112"/>
        <v>9999</v>
      </c>
      <c r="S298" t="str">
        <f t="shared" si="113"/>
        <v/>
      </c>
      <c r="T298" t="str">
        <f t="shared" si="114"/>
        <v/>
      </c>
      <c r="U298" t="str">
        <f t="shared" si="115"/>
        <v>9999</v>
      </c>
      <c r="V298" t="str">
        <f t="shared" si="116"/>
        <v/>
      </c>
      <c r="W298" t="str">
        <f t="shared" si="117"/>
        <v/>
      </c>
      <c r="X298" t="str">
        <f t="shared" si="118"/>
        <v>9999</v>
      </c>
      <c r="Y298" t="str">
        <f t="shared" si="119"/>
        <v/>
      </c>
      <c r="Z298" t="str">
        <f t="shared" si="120"/>
        <v/>
      </c>
      <c r="AA298" t="str">
        <f t="shared" si="121"/>
        <v>9999</v>
      </c>
      <c r="AE298" t="s">
        <v>616</v>
      </c>
      <c r="AF298" t="str">
        <f t="shared" si="100"/>
        <v>9999</v>
      </c>
      <c r="AG298" t="str">
        <f t="array" ref="AG298">INDEX($AF$1:$AF$326,MATCH(SMALL(COUNTIF($AF$1:$AF$326,"&lt;"&amp;$AF$1:$AF$326),ROW($AF298:$AG298)),COUNTIF($AF$1:$AF$326,"&lt;"&amp;$AF$1:$AF$326),0))</f>
        <v>9999</v>
      </c>
      <c r="AH298" t="str">
        <f t="array" ref="AH298">INDEX($AE$1:$AE$326,SMALL(IF($AF$1:$AF$326=$AG298,ROW($AF$1:$AF$326)),COUNTIF($AG$1:$AG298,$AG298)),1)</f>
        <v>Stockton-on-Tees</v>
      </c>
      <c r="AI298" t="str">
        <f t="shared" si="101"/>
        <v/>
      </c>
      <c r="AN298" t="e">
        <f t="shared" si="102"/>
        <v>#N/A</v>
      </c>
    </row>
    <row r="299" spans="1:40" x14ac:dyDescent="0.25">
      <c r="A299" t="s">
        <v>616</v>
      </c>
      <c r="B299" t="s">
        <v>617</v>
      </c>
      <c r="C299" t="s">
        <v>31</v>
      </c>
      <c r="D299" t="s">
        <v>18</v>
      </c>
      <c r="E299">
        <v>32175</v>
      </c>
      <c r="F299">
        <v>0.2737482452035564</v>
      </c>
      <c r="G299" t="str">
        <f>VLOOKUP($A299,'1213 rural'!$A$4:$C$329,2,FALSE)</f>
        <v/>
      </c>
      <c r="H299" t="str">
        <f>VLOOKUP($A299,'1213 rural'!$A$4:$C$329,3,FALSE)</f>
        <v/>
      </c>
      <c r="I299" t="str">
        <f t="shared" si="103"/>
        <v>9999</v>
      </c>
      <c r="J299" t="str">
        <f t="shared" si="104"/>
        <v/>
      </c>
      <c r="K299" t="str">
        <f t="shared" si="105"/>
        <v/>
      </c>
      <c r="L299" t="str">
        <f t="shared" si="106"/>
        <v>9999</v>
      </c>
      <c r="M299" t="str">
        <f t="shared" si="107"/>
        <v/>
      </c>
      <c r="N299" t="str">
        <f t="shared" si="108"/>
        <v/>
      </c>
      <c r="O299" t="str">
        <f t="shared" si="109"/>
        <v>9999</v>
      </c>
      <c r="P299" t="str">
        <f t="shared" si="110"/>
        <v/>
      </c>
      <c r="Q299" t="str">
        <f t="shared" si="111"/>
        <v/>
      </c>
      <c r="R299" t="str">
        <f t="shared" si="112"/>
        <v>9999</v>
      </c>
      <c r="S299" t="str">
        <f t="shared" si="113"/>
        <v/>
      </c>
      <c r="T299" t="str">
        <f t="shared" si="114"/>
        <v/>
      </c>
      <c r="U299" t="str">
        <f t="shared" si="115"/>
        <v>9999</v>
      </c>
      <c r="V299" t="str">
        <f t="shared" si="116"/>
        <v/>
      </c>
      <c r="W299" t="str">
        <f t="shared" si="117"/>
        <v/>
      </c>
      <c r="X299" t="str">
        <f t="shared" si="118"/>
        <v>9999</v>
      </c>
      <c r="Y299" t="str">
        <f t="shared" si="119"/>
        <v>Waveney</v>
      </c>
      <c r="Z299" t="str">
        <f t="shared" si="120"/>
        <v/>
      </c>
      <c r="AA299" t="str">
        <f t="shared" si="121"/>
        <v>9999</v>
      </c>
      <c r="AE299" t="s">
        <v>618</v>
      </c>
      <c r="AF299">
        <f t="shared" si="100"/>
        <v>16</v>
      </c>
      <c r="AG299" t="str">
        <f t="array" ref="AG299">INDEX($AF$1:$AF$326,MATCH(SMALL(COUNTIF($AF$1:$AF$326,"&lt;"&amp;$AF$1:$AF$326),ROW($AF299:$AG299)),COUNTIF($AF$1:$AF$326,"&lt;"&amp;$AF$1:$AF$326),0))</f>
        <v>9999</v>
      </c>
      <c r="AH299" t="str">
        <f t="array" ref="AH299">INDEX($AE$1:$AE$326,SMALL(IF($AF$1:$AF$326=$AG299,ROW($AF$1:$AF$326)),COUNTIF($AG$1:$AG299,$AG299)),1)</f>
        <v>Stoke-on-Trent</v>
      </c>
      <c r="AI299" t="str">
        <f t="shared" si="101"/>
        <v/>
      </c>
      <c r="AN299" t="e">
        <f t="shared" si="102"/>
        <v>#N/A</v>
      </c>
    </row>
    <row r="300" spans="1:40" x14ac:dyDescent="0.25">
      <c r="A300" t="s">
        <v>618</v>
      </c>
      <c r="B300" t="s">
        <v>619</v>
      </c>
      <c r="C300" t="s">
        <v>9</v>
      </c>
      <c r="D300" t="s">
        <v>28</v>
      </c>
      <c r="E300">
        <v>49022</v>
      </c>
      <c r="F300">
        <v>0.40766057944982204</v>
      </c>
      <c r="G300">
        <f>VLOOKUP($A300,'1213 rural'!$A$4:$C$329,2,FALSE)</f>
        <v>0.46301655284176407</v>
      </c>
      <c r="H300">
        <f>VLOOKUP($A300,'1213 rural'!$A$4:$C$329,3,FALSE)</f>
        <v>12</v>
      </c>
      <c r="I300">
        <f t="shared" si="103"/>
        <v>16</v>
      </c>
      <c r="J300" t="str">
        <f t="shared" si="104"/>
        <v/>
      </c>
      <c r="K300" t="str">
        <f t="shared" si="105"/>
        <v/>
      </c>
      <c r="L300" t="str">
        <f t="shared" si="106"/>
        <v>9999</v>
      </c>
      <c r="M300" t="str">
        <f t="shared" si="107"/>
        <v/>
      </c>
      <c r="N300" t="str">
        <f t="shared" si="108"/>
        <v/>
      </c>
      <c r="O300" t="str">
        <f t="shared" si="109"/>
        <v>9999</v>
      </c>
      <c r="P300" t="str">
        <f t="shared" si="110"/>
        <v/>
      </c>
      <c r="Q300" t="str">
        <f t="shared" si="111"/>
        <v/>
      </c>
      <c r="R300" t="str">
        <f t="shared" si="112"/>
        <v>9999</v>
      </c>
      <c r="S300" t="str">
        <f t="shared" si="113"/>
        <v>Waverley</v>
      </c>
      <c r="T300">
        <f t="shared" si="114"/>
        <v>0.46301655284176407</v>
      </c>
      <c r="U300">
        <f t="shared" si="115"/>
        <v>5</v>
      </c>
      <c r="V300" t="str">
        <f t="shared" si="116"/>
        <v/>
      </c>
      <c r="W300" t="str">
        <f t="shared" si="117"/>
        <v/>
      </c>
      <c r="X300" t="str">
        <f t="shared" si="118"/>
        <v>9999</v>
      </c>
      <c r="Y300" t="str">
        <f t="shared" si="119"/>
        <v/>
      </c>
      <c r="Z300" t="str">
        <f t="shared" si="120"/>
        <v/>
      </c>
      <c r="AA300" t="str">
        <f t="shared" si="121"/>
        <v>9999</v>
      </c>
      <c r="AE300" t="s">
        <v>620</v>
      </c>
      <c r="AF300">
        <f t="shared" si="100"/>
        <v>65</v>
      </c>
      <c r="AG300" t="str">
        <f t="array" ref="AG300">INDEX($AF$1:$AF$326,MATCH(SMALL(COUNTIF($AF$1:$AF$326,"&lt;"&amp;$AF$1:$AF$326),ROW($AF300:$AG300)),COUNTIF($AF$1:$AF$326,"&lt;"&amp;$AF$1:$AF$326),0))</f>
        <v>9999</v>
      </c>
      <c r="AH300" t="str">
        <f t="array" ref="AH300">INDEX($AE$1:$AE$326,SMALL(IF($AF$1:$AF$326=$AG300,ROW($AF$1:$AF$326)),COUNTIF($AG$1:$AG300,$AG300)),1)</f>
        <v>Sunderland</v>
      </c>
      <c r="AI300" t="str">
        <f t="shared" si="101"/>
        <v/>
      </c>
      <c r="AN300" t="e">
        <f t="shared" si="102"/>
        <v>#N/A</v>
      </c>
    </row>
    <row r="301" spans="1:40" x14ac:dyDescent="0.25">
      <c r="A301" t="s">
        <v>620</v>
      </c>
      <c r="B301" t="s">
        <v>621</v>
      </c>
      <c r="C301" t="s">
        <v>9</v>
      </c>
      <c r="D301" t="s">
        <v>14</v>
      </c>
      <c r="E301">
        <v>71623</v>
      </c>
      <c r="F301">
        <v>0.49705057739284919</v>
      </c>
      <c r="G301">
        <f>VLOOKUP($A301,'1213 rural'!$A$4:$C$329,2,FALSE)</f>
        <v>0.65295008404995769</v>
      </c>
      <c r="H301">
        <f>VLOOKUP($A301,'1213 rural'!$A$4:$C$329,3,FALSE)</f>
        <v>47</v>
      </c>
      <c r="I301">
        <f t="shared" si="103"/>
        <v>65</v>
      </c>
      <c r="J301" t="str">
        <f t="shared" si="104"/>
        <v/>
      </c>
      <c r="K301" t="str">
        <f t="shared" si="105"/>
        <v/>
      </c>
      <c r="L301" t="str">
        <f t="shared" si="106"/>
        <v>9999</v>
      </c>
      <c r="M301" t="str">
        <f t="shared" si="107"/>
        <v/>
      </c>
      <c r="N301" t="str">
        <f t="shared" si="108"/>
        <v/>
      </c>
      <c r="O301" t="str">
        <f t="shared" si="109"/>
        <v>9999</v>
      </c>
      <c r="P301" t="str">
        <f t="shared" si="110"/>
        <v/>
      </c>
      <c r="Q301" t="str">
        <f t="shared" si="111"/>
        <v/>
      </c>
      <c r="R301" t="str">
        <f t="shared" si="112"/>
        <v>9999</v>
      </c>
      <c r="S301" t="str">
        <f t="shared" si="113"/>
        <v/>
      </c>
      <c r="T301" t="str">
        <f t="shared" si="114"/>
        <v/>
      </c>
      <c r="U301" t="str">
        <f t="shared" si="115"/>
        <v>9999</v>
      </c>
      <c r="V301" t="str">
        <f t="shared" si="116"/>
        <v>Wealden</v>
      </c>
      <c r="W301">
        <f t="shared" si="117"/>
        <v>0.65295008404995769</v>
      </c>
      <c r="X301">
        <f t="shared" si="118"/>
        <v>29</v>
      </c>
      <c r="Y301" t="str">
        <f t="shared" si="119"/>
        <v/>
      </c>
      <c r="Z301" t="str">
        <f t="shared" si="120"/>
        <v/>
      </c>
      <c r="AA301" t="str">
        <f t="shared" si="121"/>
        <v>9999</v>
      </c>
      <c r="AE301" t="s">
        <v>622</v>
      </c>
      <c r="AF301">
        <f t="shared" si="100"/>
        <v>101</v>
      </c>
      <c r="AG301" t="str">
        <f t="array" ref="AG301">INDEX($AF$1:$AF$326,MATCH(SMALL(COUNTIF($AF$1:$AF$326,"&lt;"&amp;$AF$1:$AF$326),ROW($AF301:$AG301)),COUNTIF($AF$1:$AF$326,"&lt;"&amp;$AF$1:$AF$326),0))</f>
        <v>9999</v>
      </c>
      <c r="AH301" t="str">
        <f t="array" ref="AH301">INDEX($AE$1:$AE$326,SMALL(IF($AF$1:$AF$326=$AG301,ROW($AF$1:$AF$326)),COUNTIF($AG$1:$AG301,$AG301)),1)</f>
        <v>Sutton</v>
      </c>
      <c r="AI301" t="str">
        <f t="shared" si="101"/>
        <v/>
      </c>
      <c r="AN301" t="e">
        <f t="shared" si="102"/>
        <v>#N/A</v>
      </c>
    </row>
    <row r="302" spans="1:40" x14ac:dyDescent="0.25">
      <c r="A302" t="s">
        <v>622</v>
      </c>
      <c r="B302" t="s">
        <v>623</v>
      </c>
      <c r="C302" t="s">
        <v>17</v>
      </c>
      <c r="D302" t="s">
        <v>18</v>
      </c>
      <c r="E302">
        <v>24458</v>
      </c>
      <c r="F302">
        <v>0.32295036509843794</v>
      </c>
      <c r="G302">
        <f>VLOOKUP($A302,'1213 rural'!$A$4:$C$329,2,FALSE)</f>
        <v>0.80184424175603897</v>
      </c>
      <c r="H302">
        <f>VLOOKUP($A302,'1213 rural'!$A$4:$C$329,3,FALSE)</f>
        <v>8</v>
      </c>
      <c r="I302">
        <f t="shared" si="103"/>
        <v>101</v>
      </c>
      <c r="J302" t="str">
        <f t="shared" si="104"/>
        <v/>
      </c>
      <c r="K302" t="str">
        <f t="shared" si="105"/>
        <v/>
      </c>
      <c r="L302" t="str">
        <f t="shared" si="106"/>
        <v>9999</v>
      </c>
      <c r="M302" t="str">
        <f t="shared" si="107"/>
        <v/>
      </c>
      <c r="N302" t="str">
        <f t="shared" si="108"/>
        <v/>
      </c>
      <c r="O302" t="str">
        <f t="shared" si="109"/>
        <v>9999</v>
      </c>
      <c r="P302" t="str">
        <f t="shared" si="110"/>
        <v/>
      </c>
      <c r="Q302" t="str">
        <f t="shared" si="111"/>
        <v/>
      </c>
      <c r="R302" t="str">
        <f t="shared" si="112"/>
        <v>9999</v>
      </c>
      <c r="S302" t="str">
        <f t="shared" si="113"/>
        <v/>
      </c>
      <c r="T302" t="str">
        <f t="shared" si="114"/>
        <v/>
      </c>
      <c r="U302" t="str">
        <f t="shared" si="115"/>
        <v>9999</v>
      </c>
      <c r="V302" t="str">
        <f t="shared" si="116"/>
        <v/>
      </c>
      <c r="W302" t="str">
        <f t="shared" si="117"/>
        <v/>
      </c>
      <c r="X302" t="str">
        <f t="shared" si="118"/>
        <v>9999</v>
      </c>
      <c r="Y302" t="str">
        <f t="shared" si="119"/>
        <v>Wellingborough</v>
      </c>
      <c r="Z302">
        <f t="shared" si="120"/>
        <v>0.80184424175603897</v>
      </c>
      <c r="AA302">
        <f t="shared" si="121"/>
        <v>28</v>
      </c>
      <c r="AE302" t="s">
        <v>624</v>
      </c>
      <c r="AF302">
        <f t="shared" si="100"/>
        <v>135</v>
      </c>
      <c r="AG302" t="str">
        <f t="array" ref="AG302">INDEX($AF$1:$AF$326,MATCH(SMALL(COUNTIF($AF$1:$AF$326,"&lt;"&amp;$AF$1:$AF$326),ROW($AF302:$AG302)),COUNTIF($AF$1:$AF$326,"&lt;"&amp;$AF$1:$AF$326),0))</f>
        <v>9999</v>
      </c>
      <c r="AH302" t="str">
        <f t="array" ref="AH302">INDEX($AE$1:$AE$326,SMALL(IF($AF$1:$AF$326=$AG302,ROW($AF$1:$AF$326)),COUNTIF($AG$1:$AG302,$AG302)),1)</f>
        <v>Swale</v>
      </c>
      <c r="AI302" t="str">
        <f t="shared" si="101"/>
        <v/>
      </c>
      <c r="AN302" t="e">
        <f t="shared" si="102"/>
        <v>#N/A</v>
      </c>
    </row>
    <row r="303" spans="1:40" x14ac:dyDescent="0.25">
      <c r="A303" t="s">
        <v>624</v>
      </c>
      <c r="B303" t="s">
        <v>625</v>
      </c>
      <c r="C303" t="s">
        <v>31</v>
      </c>
      <c r="D303" t="s">
        <v>23</v>
      </c>
      <c r="E303">
        <v>11656</v>
      </c>
      <c r="F303">
        <v>0.10191662003357582</v>
      </c>
      <c r="G303">
        <f>VLOOKUP($A303,'1213 rural'!$A$4:$C$329,2,FALSE)</f>
        <v>1.0245901639344264</v>
      </c>
      <c r="H303">
        <f>VLOOKUP($A303,'1213 rural'!$A$4:$C$329,3,FALSE)</f>
        <v>8</v>
      </c>
      <c r="I303">
        <f t="shared" si="103"/>
        <v>135</v>
      </c>
      <c r="J303" t="str">
        <f t="shared" si="104"/>
        <v/>
      </c>
      <c r="K303" t="str">
        <f t="shared" si="105"/>
        <v/>
      </c>
      <c r="L303" t="str">
        <f t="shared" si="106"/>
        <v>9999</v>
      </c>
      <c r="M303" t="str">
        <f t="shared" si="107"/>
        <v/>
      </c>
      <c r="N303" t="str">
        <f t="shared" si="108"/>
        <v/>
      </c>
      <c r="O303" t="str">
        <f t="shared" si="109"/>
        <v>9999</v>
      </c>
      <c r="P303" t="str">
        <f t="shared" si="110"/>
        <v>Welwyn Hatfield</v>
      </c>
      <c r="Q303">
        <f t="shared" si="111"/>
        <v>1.0245901639344264</v>
      </c>
      <c r="R303">
        <f t="shared" si="112"/>
        <v>11</v>
      </c>
      <c r="S303" t="str">
        <f t="shared" si="113"/>
        <v/>
      </c>
      <c r="T303" t="str">
        <f t="shared" si="114"/>
        <v/>
      </c>
      <c r="U303" t="str">
        <f t="shared" si="115"/>
        <v>9999</v>
      </c>
      <c r="V303" t="str">
        <f t="shared" si="116"/>
        <v/>
      </c>
      <c r="W303" t="str">
        <f t="shared" si="117"/>
        <v/>
      </c>
      <c r="X303" t="str">
        <f t="shared" si="118"/>
        <v>9999</v>
      </c>
      <c r="Y303" t="str">
        <f t="shared" si="119"/>
        <v/>
      </c>
      <c r="Z303" t="str">
        <f t="shared" si="120"/>
        <v/>
      </c>
      <c r="AA303" t="str">
        <f t="shared" si="121"/>
        <v>9999</v>
      </c>
      <c r="AE303" t="s">
        <v>626</v>
      </c>
      <c r="AF303">
        <f t="shared" si="100"/>
        <v>2</v>
      </c>
      <c r="AG303" t="str">
        <f t="array" ref="AG303">INDEX($AF$1:$AF$326,MATCH(SMALL(COUNTIF($AF$1:$AF$326,"&lt;"&amp;$AF$1:$AF$326),ROW($AF303:$AG303)),COUNTIF($AF$1:$AF$326,"&lt;"&amp;$AF$1:$AF$326),0))</f>
        <v>9999</v>
      </c>
      <c r="AH303" t="str">
        <f t="array" ref="AH303">INDEX($AE$1:$AE$326,SMALL(IF($AF$1:$AF$326=$AG303,ROW($AF$1:$AF$326)),COUNTIF($AG$1:$AG303,$AG303)),1)</f>
        <v>Tameside</v>
      </c>
      <c r="AI303" t="str">
        <f t="shared" si="101"/>
        <v/>
      </c>
      <c r="AN303" t="e">
        <f t="shared" si="102"/>
        <v>#N/A</v>
      </c>
    </row>
    <row r="304" spans="1:40" x14ac:dyDescent="0.25">
      <c r="A304" t="s">
        <v>626</v>
      </c>
      <c r="B304" t="s">
        <v>627</v>
      </c>
      <c r="C304" t="s">
        <v>9</v>
      </c>
      <c r="D304" t="s">
        <v>18</v>
      </c>
      <c r="E304">
        <v>64084</v>
      </c>
      <c r="F304">
        <v>0.41619743464848191</v>
      </c>
      <c r="G304">
        <f>VLOOKUP($A304,'1213 rural'!$A$4:$C$329,2,FALSE)</f>
        <v>0.38472763936427073</v>
      </c>
      <c r="H304">
        <f>VLOOKUP($A304,'1213 rural'!$A$4:$C$329,3,FALSE)</f>
        <v>29</v>
      </c>
      <c r="I304">
        <f t="shared" si="103"/>
        <v>2</v>
      </c>
      <c r="J304" t="str">
        <f t="shared" si="104"/>
        <v/>
      </c>
      <c r="K304" t="str">
        <f t="shared" si="105"/>
        <v/>
      </c>
      <c r="L304" t="str">
        <f t="shared" si="106"/>
        <v>9999</v>
      </c>
      <c r="M304" t="str">
        <f t="shared" si="107"/>
        <v/>
      </c>
      <c r="N304" t="str">
        <f t="shared" si="108"/>
        <v/>
      </c>
      <c r="O304" t="str">
        <f t="shared" si="109"/>
        <v>9999</v>
      </c>
      <c r="P304" t="str">
        <f t="shared" si="110"/>
        <v/>
      </c>
      <c r="Q304" t="str">
        <f t="shared" si="111"/>
        <v/>
      </c>
      <c r="R304" t="str">
        <f t="shared" si="112"/>
        <v>9999</v>
      </c>
      <c r="S304" t="str">
        <f t="shared" si="113"/>
        <v/>
      </c>
      <c r="T304" t="str">
        <f t="shared" si="114"/>
        <v/>
      </c>
      <c r="U304" t="str">
        <f t="shared" si="115"/>
        <v>9999</v>
      </c>
      <c r="V304" t="str">
        <f t="shared" si="116"/>
        <v/>
      </c>
      <c r="W304" t="str">
        <f t="shared" si="117"/>
        <v/>
      </c>
      <c r="X304" t="str">
        <f t="shared" si="118"/>
        <v>9999</v>
      </c>
      <c r="Y304" t="str">
        <f t="shared" si="119"/>
        <v>West Berkshire</v>
      </c>
      <c r="Z304">
        <f t="shared" si="120"/>
        <v>0.38472763936427073</v>
      </c>
      <c r="AA304">
        <f t="shared" si="121"/>
        <v>1</v>
      </c>
      <c r="AE304" t="s">
        <v>628</v>
      </c>
      <c r="AF304" t="str">
        <f t="shared" si="100"/>
        <v>9999</v>
      </c>
      <c r="AG304" t="str">
        <f t="array" ref="AG304">INDEX($AF$1:$AF$326,MATCH(SMALL(COUNTIF($AF$1:$AF$326,"&lt;"&amp;$AF$1:$AF$326),ROW($AF304:$AG304)),COUNTIF($AF$1:$AF$326,"&lt;"&amp;$AF$1:$AF$326),0))</f>
        <v>9999</v>
      </c>
      <c r="AH304" t="str">
        <f t="array" ref="AH304">INDEX($AE$1:$AE$326,SMALL(IF($AF$1:$AF$326=$AG304,ROW($AF$1:$AF$326)),COUNTIF($AG$1:$AG304,$AG304)),1)</f>
        <v>Tamworth</v>
      </c>
      <c r="AI304" t="str">
        <f t="shared" si="101"/>
        <v/>
      </c>
      <c r="AN304" t="e">
        <f t="shared" si="102"/>
        <v>#N/A</v>
      </c>
    </row>
    <row r="305" spans="1:40" x14ac:dyDescent="0.25">
      <c r="A305" t="s">
        <v>628</v>
      </c>
      <c r="B305" t="s">
        <v>629</v>
      </c>
      <c r="C305" t="s">
        <v>51</v>
      </c>
      <c r="D305" t="s">
        <v>14</v>
      </c>
      <c r="E305">
        <v>40853</v>
      </c>
      <c r="F305">
        <v>0.76989616116691484</v>
      </c>
      <c r="G305" t="str">
        <f>VLOOKUP($A305,'1213 rural'!$A$4:$C$329,2,FALSE)</f>
        <v/>
      </c>
      <c r="H305" t="str">
        <f>VLOOKUP($A305,'1213 rural'!$A$4:$C$329,3,FALSE)</f>
        <v/>
      </c>
      <c r="I305" t="str">
        <f t="shared" si="103"/>
        <v>9999</v>
      </c>
      <c r="J305" t="str">
        <f t="shared" si="104"/>
        <v/>
      </c>
      <c r="K305" t="str">
        <f t="shared" si="105"/>
        <v/>
      </c>
      <c r="L305" t="str">
        <f t="shared" si="106"/>
        <v>9999</v>
      </c>
      <c r="M305" t="str">
        <f t="shared" si="107"/>
        <v/>
      </c>
      <c r="N305" t="str">
        <f t="shared" si="108"/>
        <v/>
      </c>
      <c r="O305" t="str">
        <f t="shared" si="109"/>
        <v>9999</v>
      </c>
      <c r="P305" t="str">
        <f t="shared" si="110"/>
        <v/>
      </c>
      <c r="Q305" t="str">
        <f t="shared" si="111"/>
        <v/>
      </c>
      <c r="R305" t="str">
        <f t="shared" si="112"/>
        <v>9999</v>
      </c>
      <c r="S305" t="str">
        <f t="shared" si="113"/>
        <v/>
      </c>
      <c r="T305" t="str">
        <f t="shared" si="114"/>
        <v/>
      </c>
      <c r="U305" t="str">
        <f t="shared" si="115"/>
        <v>9999</v>
      </c>
      <c r="V305" t="str">
        <f t="shared" si="116"/>
        <v>West Devon</v>
      </c>
      <c r="W305" t="str">
        <f t="shared" si="117"/>
        <v/>
      </c>
      <c r="X305" t="str">
        <f t="shared" si="118"/>
        <v>9999</v>
      </c>
      <c r="Y305" t="str">
        <f t="shared" si="119"/>
        <v/>
      </c>
      <c r="Z305" t="str">
        <f t="shared" si="120"/>
        <v/>
      </c>
      <c r="AA305" t="str">
        <f t="shared" si="121"/>
        <v>9999</v>
      </c>
      <c r="AE305" t="s">
        <v>630</v>
      </c>
      <c r="AF305">
        <f t="shared" si="100"/>
        <v>28</v>
      </c>
      <c r="AG305" t="str">
        <f t="array" ref="AG305">INDEX($AF$1:$AF$326,MATCH(SMALL(COUNTIF($AF$1:$AF$326,"&lt;"&amp;$AF$1:$AF$326),ROW($AF305:$AG305)),COUNTIF($AF$1:$AF$326,"&lt;"&amp;$AF$1:$AF$326),0))</f>
        <v>9999</v>
      </c>
      <c r="AH305" t="str">
        <f t="array" ref="AH305">INDEX($AE$1:$AE$326,SMALL(IF($AF$1:$AF$326=$AG305,ROW($AF$1:$AF$326)),COUNTIF($AG$1:$AG305,$AG305)),1)</f>
        <v>Telford and Wrekin</v>
      </c>
      <c r="AI305" t="str">
        <f t="shared" si="101"/>
        <v/>
      </c>
      <c r="AN305" t="e">
        <f t="shared" si="102"/>
        <v>#N/A</v>
      </c>
    </row>
    <row r="306" spans="1:40" x14ac:dyDescent="0.25">
      <c r="A306" t="s">
        <v>630</v>
      </c>
      <c r="B306" t="s">
        <v>631</v>
      </c>
      <c r="C306" t="s">
        <v>51</v>
      </c>
      <c r="D306" t="s">
        <v>14</v>
      </c>
      <c r="E306">
        <v>61260</v>
      </c>
      <c r="F306">
        <v>0.63342708247166846</v>
      </c>
      <c r="G306">
        <f>VLOOKUP($A306,'1213 rural'!$A$4:$C$329,2,FALSE)</f>
        <v>0.50212260921166751</v>
      </c>
      <c r="H306">
        <f>VLOOKUP($A306,'1213 rural'!$A$4:$C$329,3,FALSE)</f>
        <v>11</v>
      </c>
      <c r="I306">
        <f t="shared" si="103"/>
        <v>28</v>
      </c>
      <c r="J306" t="str">
        <f t="shared" si="104"/>
        <v/>
      </c>
      <c r="K306" t="str">
        <f t="shared" si="105"/>
        <v/>
      </c>
      <c r="L306" t="str">
        <f t="shared" si="106"/>
        <v>9999</v>
      </c>
      <c r="M306" t="str">
        <f t="shared" si="107"/>
        <v/>
      </c>
      <c r="N306" t="str">
        <f t="shared" si="108"/>
        <v/>
      </c>
      <c r="O306" t="str">
        <f t="shared" si="109"/>
        <v>9999</v>
      </c>
      <c r="P306" t="str">
        <f t="shared" si="110"/>
        <v/>
      </c>
      <c r="Q306" t="str">
        <f t="shared" si="111"/>
        <v/>
      </c>
      <c r="R306" t="str">
        <f t="shared" si="112"/>
        <v>9999</v>
      </c>
      <c r="S306" t="str">
        <f t="shared" si="113"/>
        <v/>
      </c>
      <c r="T306" t="str">
        <f t="shared" si="114"/>
        <v/>
      </c>
      <c r="U306" t="str">
        <f t="shared" si="115"/>
        <v>9999</v>
      </c>
      <c r="V306" t="str">
        <f t="shared" si="116"/>
        <v>West Dorset</v>
      </c>
      <c r="W306">
        <f t="shared" si="117"/>
        <v>0.50212260921166751</v>
      </c>
      <c r="X306">
        <f t="shared" si="118"/>
        <v>11</v>
      </c>
      <c r="Y306" t="str">
        <f t="shared" si="119"/>
        <v/>
      </c>
      <c r="Z306" t="str">
        <f t="shared" si="120"/>
        <v/>
      </c>
      <c r="AA306" t="str">
        <f t="shared" si="121"/>
        <v>9999</v>
      </c>
      <c r="AE306" t="s">
        <v>632</v>
      </c>
      <c r="AF306">
        <f t="shared" si="100"/>
        <v>156</v>
      </c>
      <c r="AG306" t="str">
        <f t="array" ref="AG306">INDEX($AF$1:$AF$326,MATCH(SMALL(COUNTIF($AF$1:$AF$326,"&lt;"&amp;$AF$1:$AF$326),ROW($AF306:$AG306)),COUNTIF($AF$1:$AF$326,"&lt;"&amp;$AF$1:$AF$326),0))</f>
        <v>9999</v>
      </c>
      <c r="AH306" t="str">
        <f t="array" ref="AH306">INDEX($AE$1:$AE$326,SMALL(IF($AF$1:$AF$326=$AG306,ROW($AF$1:$AF$326)),COUNTIF($AG$1:$AG306,$AG306)),1)</f>
        <v>Thanet</v>
      </c>
      <c r="AI306" t="str">
        <f t="shared" si="101"/>
        <v/>
      </c>
      <c r="AN306" t="e">
        <f t="shared" si="102"/>
        <v>#N/A</v>
      </c>
    </row>
    <row r="307" spans="1:40" x14ac:dyDescent="0.25">
      <c r="A307" t="s">
        <v>632</v>
      </c>
      <c r="B307" t="s">
        <v>633</v>
      </c>
      <c r="C307" t="s">
        <v>13</v>
      </c>
      <c r="D307" t="s">
        <v>28</v>
      </c>
      <c r="E307">
        <v>44800</v>
      </c>
      <c r="F307">
        <v>0.40628655898863669</v>
      </c>
      <c r="G307">
        <f>VLOOKUP($A307,'1213 rural'!$A$4:$C$329,2,FALSE)</f>
        <v>1.6156670746634028</v>
      </c>
      <c r="H307">
        <f>VLOOKUP($A307,'1213 rural'!$A$4:$C$329,3,FALSE)</f>
        <v>33</v>
      </c>
      <c r="I307">
        <f t="shared" si="103"/>
        <v>156</v>
      </c>
      <c r="J307" t="str">
        <f t="shared" si="104"/>
        <v/>
      </c>
      <c r="K307" t="str">
        <f t="shared" si="105"/>
        <v/>
      </c>
      <c r="L307" t="str">
        <f t="shared" si="106"/>
        <v>9999</v>
      </c>
      <c r="M307" t="str">
        <f t="shared" si="107"/>
        <v/>
      </c>
      <c r="N307" t="str">
        <f t="shared" si="108"/>
        <v/>
      </c>
      <c r="O307" t="str">
        <f t="shared" si="109"/>
        <v>9999</v>
      </c>
      <c r="P307" t="str">
        <f t="shared" si="110"/>
        <v/>
      </c>
      <c r="Q307" t="str">
        <f t="shared" si="111"/>
        <v/>
      </c>
      <c r="R307" t="str">
        <f t="shared" si="112"/>
        <v>9999</v>
      </c>
      <c r="S307" t="str">
        <f t="shared" si="113"/>
        <v>West Lancashire</v>
      </c>
      <c r="T307">
        <f t="shared" si="114"/>
        <v>1.6156670746634028</v>
      </c>
      <c r="U307">
        <f t="shared" si="115"/>
        <v>44</v>
      </c>
      <c r="V307" t="str">
        <f t="shared" si="116"/>
        <v/>
      </c>
      <c r="W307" t="str">
        <f t="shared" si="117"/>
        <v/>
      </c>
      <c r="X307" t="str">
        <f t="shared" si="118"/>
        <v>9999</v>
      </c>
      <c r="Y307" t="str">
        <f t="shared" si="119"/>
        <v/>
      </c>
      <c r="Z307" t="str">
        <f t="shared" si="120"/>
        <v/>
      </c>
      <c r="AA307" t="str">
        <f t="shared" si="121"/>
        <v>9999</v>
      </c>
      <c r="AE307" t="s">
        <v>634</v>
      </c>
      <c r="AF307">
        <f t="shared" si="100"/>
        <v>133</v>
      </c>
      <c r="AG307" t="str">
        <f t="array" ref="AG307">INDEX($AF$1:$AF$326,MATCH(SMALL(COUNTIF($AF$1:$AF$326,"&lt;"&amp;$AF$1:$AF$326),ROW($AF307:$AG307)),COUNTIF($AF$1:$AF$326,"&lt;"&amp;$AF$1:$AF$326),0))</f>
        <v>9999</v>
      </c>
      <c r="AH307" t="str">
        <f t="array" ref="AH307">INDEX($AE$1:$AE$326,SMALL(IF($AF$1:$AF$326=$AG307,ROW($AF$1:$AF$326)),COUNTIF($AG$1:$AG307,$AG307)),1)</f>
        <v>Three Rivers</v>
      </c>
      <c r="AI307" t="str">
        <f t="shared" si="101"/>
        <v/>
      </c>
      <c r="AN307" t="e">
        <f t="shared" si="102"/>
        <v>#N/A</v>
      </c>
    </row>
    <row r="308" spans="1:40" x14ac:dyDescent="0.25">
      <c r="A308" t="s">
        <v>634</v>
      </c>
      <c r="B308" t="s">
        <v>635</v>
      </c>
      <c r="C308" t="s">
        <v>17</v>
      </c>
      <c r="D308" t="s">
        <v>14</v>
      </c>
      <c r="E308">
        <v>67350</v>
      </c>
      <c r="F308">
        <v>0.75334727799465329</v>
      </c>
      <c r="G308">
        <f>VLOOKUP($A308,'1213 rural'!$A$4:$C$329,2,FALSE)</f>
        <v>1.0092425369170295</v>
      </c>
      <c r="H308">
        <f>VLOOKUP($A308,'1213 rural'!$A$4:$C$329,3,FALSE)</f>
        <v>19</v>
      </c>
      <c r="I308">
        <f t="shared" si="103"/>
        <v>133</v>
      </c>
      <c r="J308" t="str">
        <f t="shared" si="104"/>
        <v/>
      </c>
      <c r="K308" t="str">
        <f t="shared" si="105"/>
        <v/>
      </c>
      <c r="L308" t="str">
        <f t="shared" si="106"/>
        <v>9999</v>
      </c>
      <c r="M308" t="str">
        <f t="shared" si="107"/>
        <v/>
      </c>
      <c r="N308" t="str">
        <f t="shared" si="108"/>
        <v/>
      </c>
      <c r="O308" t="str">
        <f t="shared" si="109"/>
        <v>9999</v>
      </c>
      <c r="P308" t="str">
        <f t="shared" si="110"/>
        <v/>
      </c>
      <c r="Q308" t="str">
        <f t="shared" si="111"/>
        <v/>
      </c>
      <c r="R308" t="str">
        <f t="shared" si="112"/>
        <v>9999</v>
      </c>
      <c r="S308" t="str">
        <f t="shared" si="113"/>
        <v/>
      </c>
      <c r="T308" t="str">
        <f t="shared" si="114"/>
        <v/>
      </c>
      <c r="U308" t="str">
        <f t="shared" si="115"/>
        <v>9999</v>
      </c>
      <c r="V308" t="str">
        <f t="shared" si="116"/>
        <v>West Lindsey</v>
      </c>
      <c r="W308">
        <f t="shared" si="117"/>
        <v>1.0092425369170295</v>
      </c>
      <c r="X308">
        <f t="shared" si="118"/>
        <v>46</v>
      </c>
      <c r="Y308" t="str">
        <f t="shared" si="119"/>
        <v/>
      </c>
      <c r="Z308" t="str">
        <f t="shared" si="120"/>
        <v/>
      </c>
      <c r="AA308" t="str">
        <f t="shared" si="121"/>
        <v>9999</v>
      </c>
      <c r="AE308" t="s">
        <v>636</v>
      </c>
      <c r="AF308">
        <f t="shared" si="100"/>
        <v>54</v>
      </c>
      <c r="AG308" t="str">
        <f t="array" ref="AG308">INDEX($AF$1:$AF$326,MATCH(SMALL(COUNTIF($AF$1:$AF$326,"&lt;"&amp;$AF$1:$AF$326),ROW($AF308:$AG308)),COUNTIF($AF$1:$AF$326,"&lt;"&amp;$AF$1:$AF$326),0))</f>
        <v>9999</v>
      </c>
      <c r="AH308" t="str">
        <f t="array" ref="AH308">INDEX($AE$1:$AE$326,SMALL(IF($AF$1:$AF$326=$AG308,ROW($AF$1:$AF$326)),COUNTIF($AG$1:$AG308,$AG308)),1)</f>
        <v>Torbay</v>
      </c>
      <c r="AI308" t="str">
        <f t="shared" si="101"/>
        <v/>
      </c>
      <c r="AN308" t="e">
        <f t="shared" si="102"/>
        <v>#N/A</v>
      </c>
    </row>
    <row r="309" spans="1:40" x14ac:dyDescent="0.25">
      <c r="A309" t="s">
        <v>636</v>
      </c>
      <c r="B309" t="s">
        <v>637</v>
      </c>
      <c r="C309" t="s">
        <v>9</v>
      </c>
      <c r="D309" t="s">
        <v>14</v>
      </c>
      <c r="E309">
        <v>60340</v>
      </c>
      <c r="F309">
        <v>0.58113105786270125</v>
      </c>
      <c r="G309">
        <f>VLOOKUP($A309,'1213 rural'!$A$4:$C$329,2,FALSE)</f>
        <v>0.59412411252710695</v>
      </c>
      <c r="H309">
        <f>VLOOKUP($A309,'1213 rural'!$A$4:$C$329,3,FALSE)</f>
        <v>20</v>
      </c>
      <c r="I309">
        <f t="shared" si="103"/>
        <v>54</v>
      </c>
      <c r="J309" t="str">
        <f t="shared" si="104"/>
        <v/>
      </c>
      <c r="K309" t="str">
        <f t="shared" si="105"/>
        <v/>
      </c>
      <c r="L309" t="str">
        <f t="shared" si="106"/>
        <v>9999</v>
      </c>
      <c r="M309" t="str">
        <f t="shared" si="107"/>
        <v/>
      </c>
      <c r="N309" t="str">
        <f t="shared" si="108"/>
        <v/>
      </c>
      <c r="O309" t="str">
        <f t="shared" si="109"/>
        <v>9999</v>
      </c>
      <c r="P309" t="str">
        <f t="shared" si="110"/>
        <v/>
      </c>
      <c r="Q309" t="str">
        <f t="shared" si="111"/>
        <v/>
      </c>
      <c r="R309" t="str">
        <f t="shared" si="112"/>
        <v>9999</v>
      </c>
      <c r="S309" t="str">
        <f t="shared" si="113"/>
        <v/>
      </c>
      <c r="T309" t="str">
        <f t="shared" si="114"/>
        <v/>
      </c>
      <c r="U309" t="str">
        <f t="shared" si="115"/>
        <v>9999</v>
      </c>
      <c r="V309" t="str">
        <f t="shared" si="116"/>
        <v>West Oxfordshire</v>
      </c>
      <c r="W309">
        <f t="shared" si="117"/>
        <v>0.59412411252710695</v>
      </c>
      <c r="X309">
        <f t="shared" si="118"/>
        <v>24</v>
      </c>
      <c r="Y309" t="str">
        <f t="shared" si="119"/>
        <v/>
      </c>
      <c r="Z309" t="str">
        <f t="shared" si="120"/>
        <v/>
      </c>
      <c r="AA309" t="str">
        <f t="shared" si="121"/>
        <v>9999</v>
      </c>
      <c r="AE309" t="s">
        <v>638</v>
      </c>
      <c r="AF309" t="str">
        <f t="shared" si="100"/>
        <v>9999</v>
      </c>
      <c r="AG309" t="str">
        <f t="array" ref="AG309">INDEX($AF$1:$AF$326,MATCH(SMALL(COUNTIF($AF$1:$AF$326,"&lt;"&amp;$AF$1:$AF$326),ROW($AF309:$AG309)),COUNTIF($AF$1:$AF$326,"&lt;"&amp;$AF$1:$AF$326),0))</f>
        <v>9999</v>
      </c>
      <c r="AH309" t="str">
        <f t="array" ref="AH309">INDEX($AE$1:$AE$326,SMALL(IF($AF$1:$AF$326=$AG309,ROW($AF$1:$AF$326)),COUNTIF($AG$1:$AG309,$AG309)),1)</f>
        <v>Tower Hamlets</v>
      </c>
      <c r="AI309" t="str">
        <f t="shared" si="101"/>
        <v/>
      </c>
      <c r="AN309" t="e">
        <f t="shared" si="102"/>
        <v>#N/A</v>
      </c>
    </row>
    <row r="310" spans="1:40" x14ac:dyDescent="0.25">
      <c r="A310" t="s">
        <v>638</v>
      </c>
      <c r="B310" t="s">
        <v>639</v>
      </c>
      <c r="C310" t="s">
        <v>51</v>
      </c>
      <c r="D310" t="s">
        <v>14</v>
      </c>
      <c r="E310">
        <v>23280</v>
      </c>
      <c r="F310">
        <v>0.65829657278588394</v>
      </c>
      <c r="G310" t="str">
        <f>VLOOKUP($A310,'1213 rural'!$A$4:$C$329,2,FALSE)</f>
        <v/>
      </c>
      <c r="H310" t="str">
        <f>VLOOKUP($A310,'1213 rural'!$A$4:$C$329,3,FALSE)</f>
        <v/>
      </c>
      <c r="I310" t="str">
        <f t="shared" si="103"/>
        <v>9999</v>
      </c>
      <c r="J310" t="str">
        <f t="shared" si="104"/>
        <v/>
      </c>
      <c r="K310" t="str">
        <f t="shared" si="105"/>
        <v/>
      </c>
      <c r="L310" t="str">
        <f t="shared" si="106"/>
        <v>9999</v>
      </c>
      <c r="M310" t="str">
        <f t="shared" si="107"/>
        <v/>
      </c>
      <c r="N310" t="str">
        <f t="shared" si="108"/>
        <v/>
      </c>
      <c r="O310" t="str">
        <f t="shared" si="109"/>
        <v>9999</v>
      </c>
      <c r="P310" t="str">
        <f t="shared" si="110"/>
        <v/>
      </c>
      <c r="Q310" t="str">
        <f t="shared" si="111"/>
        <v/>
      </c>
      <c r="R310" t="str">
        <f t="shared" si="112"/>
        <v>9999</v>
      </c>
      <c r="S310" t="str">
        <f t="shared" si="113"/>
        <v/>
      </c>
      <c r="T310" t="str">
        <f t="shared" si="114"/>
        <v/>
      </c>
      <c r="U310" t="str">
        <f t="shared" si="115"/>
        <v>9999</v>
      </c>
      <c r="V310" t="str">
        <f t="shared" si="116"/>
        <v>West Somerset</v>
      </c>
      <c r="W310" t="str">
        <f t="shared" si="117"/>
        <v/>
      </c>
      <c r="X310" t="str">
        <f t="shared" si="118"/>
        <v>9999</v>
      </c>
      <c r="Y310" t="str">
        <f t="shared" si="119"/>
        <v/>
      </c>
      <c r="Z310" t="str">
        <f t="shared" si="120"/>
        <v/>
      </c>
      <c r="AA310" t="str">
        <f t="shared" si="121"/>
        <v>9999</v>
      </c>
      <c r="AE310" t="s">
        <v>640</v>
      </c>
      <c r="AF310" t="str">
        <f t="shared" si="100"/>
        <v>9999</v>
      </c>
      <c r="AG310" t="str">
        <f t="array" ref="AG310">INDEX($AF$1:$AF$326,MATCH(SMALL(COUNTIF($AF$1:$AF$326,"&lt;"&amp;$AF$1:$AF$326),ROW($AF310:$AG310)),COUNTIF($AF$1:$AF$326,"&lt;"&amp;$AF$1:$AF$326),0))</f>
        <v>9999</v>
      </c>
      <c r="AH310" t="str">
        <f t="array" ref="AH310">INDEX($AE$1:$AE$326,SMALL(IF($AF$1:$AF$326=$AG310,ROW($AF$1:$AF$326)),COUNTIF($AG$1:$AG310,$AG310)),1)</f>
        <v>Trafford</v>
      </c>
      <c r="AI310" t="str">
        <f t="shared" si="101"/>
        <v/>
      </c>
      <c r="AN310" t="e">
        <f t="shared" si="102"/>
        <v>#N/A</v>
      </c>
    </row>
    <row r="311" spans="1:40" x14ac:dyDescent="0.25">
      <c r="A311" t="s">
        <v>640</v>
      </c>
      <c r="B311" t="s">
        <v>641</v>
      </c>
      <c r="C311" t="s">
        <v>34</v>
      </c>
      <c r="D311" t="s">
        <v>35</v>
      </c>
      <c r="E311">
        <v>0</v>
      </c>
      <c r="F311">
        <v>0</v>
      </c>
      <c r="G311" t="str">
        <f>VLOOKUP($A311,'1213 rural'!$A$4:$C$329,2,FALSE)</f>
        <v/>
      </c>
      <c r="H311" t="str">
        <f>VLOOKUP($A311,'1213 rural'!$A$4:$C$329,3,FALSE)</f>
        <v/>
      </c>
      <c r="I311" t="str">
        <f t="shared" si="103"/>
        <v>9999</v>
      </c>
      <c r="J311" t="str">
        <f t="shared" si="104"/>
        <v>Westminster</v>
      </c>
      <c r="K311" t="str">
        <f t="shared" si="105"/>
        <v/>
      </c>
      <c r="L311" t="str">
        <f t="shared" si="106"/>
        <v>9999</v>
      </c>
      <c r="M311" t="str">
        <f t="shared" si="107"/>
        <v/>
      </c>
      <c r="N311" t="str">
        <f t="shared" si="108"/>
        <v/>
      </c>
      <c r="O311" t="str">
        <f t="shared" si="109"/>
        <v>9999</v>
      </c>
      <c r="P311" t="str">
        <f t="shared" si="110"/>
        <v/>
      </c>
      <c r="Q311" t="str">
        <f t="shared" si="111"/>
        <v/>
      </c>
      <c r="R311" t="str">
        <f t="shared" si="112"/>
        <v>9999</v>
      </c>
      <c r="S311" t="str">
        <f t="shared" si="113"/>
        <v/>
      </c>
      <c r="T311" t="str">
        <f t="shared" si="114"/>
        <v/>
      </c>
      <c r="U311" t="str">
        <f t="shared" si="115"/>
        <v>9999</v>
      </c>
      <c r="V311" t="str">
        <f t="shared" si="116"/>
        <v/>
      </c>
      <c r="W311" t="str">
        <f t="shared" si="117"/>
        <v/>
      </c>
      <c r="X311" t="str">
        <f t="shared" si="118"/>
        <v>9999</v>
      </c>
      <c r="Y311" t="str">
        <f t="shared" si="119"/>
        <v/>
      </c>
      <c r="Z311" t="str">
        <f t="shared" si="120"/>
        <v/>
      </c>
      <c r="AA311" t="str">
        <f t="shared" si="121"/>
        <v>9999</v>
      </c>
      <c r="AE311" t="s">
        <v>642</v>
      </c>
      <c r="AF311" t="str">
        <f t="shared" si="100"/>
        <v>9999</v>
      </c>
      <c r="AG311" t="str">
        <f t="array" ref="AG311">INDEX($AF$1:$AF$326,MATCH(SMALL(COUNTIF($AF$1:$AF$326,"&lt;"&amp;$AF$1:$AF$326),ROW($AF311:$AG311)),COUNTIF($AF$1:$AF$326,"&lt;"&amp;$AF$1:$AF$326),0))</f>
        <v>9999</v>
      </c>
      <c r="AH311" t="str">
        <f t="array" ref="AH311">INDEX($AE$1:$AE$326,SMALL(IF($AF$1:$AF$326=$AG311,ROW($AF$1:$AF$326)),COUNTIF($AG$1:$AG311,$AG311)),1)</f>
        <v>Walsall</v>
      </c>
      <c r="AI311" t="str">
        <f t="shared" si="101"/>
        <v/>
      </c>
      <c r="AN311" t="e">
        <f t="shared" si="102"/>
        <v>#N/A</v>
      </c>
    </row>
    <row r="312" spans="1:40" x14ac:dyDescent="0.25">
      <c r="A312" t="s">
        <v>642</v>
      </c>
      <c r="B312" t="s">
        <v>643</v>
      </c>
      <c r="C312" t="s">
        <v>51</v>
      </c>
      <c r="D312" t="s">
        <v>23</v>
      </c>
      <c r="E312">
        <v>12618</v>
      </c>
      <c r="F312">
        <v>0.19860857520619529</v>
      </c>
      <c r="G312" t="str">
        <f>VLOOKUP($A312,'1213 rural'!$A$4:$C$329,2,FALSE)</f>
        <v/>
      </c>
      <c r="H312" t="str">
        <f>VLOOKUP($A312,'1213 rural'!$A$4:$C$329,3,FALSE)</f>
        <v/>
      </c>
      <c r="I312" t="str">
        <f t="shared" si="103"/>
        <v>9999</v>
      </c>
      <c r="J312" t="str">
        <f t="shared" si="104"/>
        <v/>
      </c>
      <c r="K312" t="str">
        <f t="shared" si="105"/>
        <v/>
      </c>
      <c r="L312" t="str">
        <f t="shared" si="106"/>
        <v>9999</v>
      </c>
      <c r="M312" t="str">
        <f t="shared" si="107"/>
        <v/>
      </c>
      <c r="N312" t="str">
        <f t="shared" si="108"/>
        <v/>
      </c>
      <c r="O312" t="str">
        <f t="shared" si="109"/>
        <v>9999</v>
      </c>
      <c r="P312" t="str">
        <f t="shared" si="110"/>
        <v>Weymouth and Portland</v>
      </c>
      <c r="Q312" t="str">
        <f t="shared" si="111"/>
        <v/>
      </c>
      <c r="R312" t="str">
        <f t="shared" si="112"/>
        <v>9999</v>
      </c>
      <c r="S312" t="str">
        <f t="shared" si="113"/>
        <v/>
      </c>
      <c r="T312" t="str">
        <f t="shared" si="114"/>
        <v/>
      </c>
      <c r="U312" t="str">
        <f t="shared" si="115"/>
        <v>9999</v>
      </c>
      <c r="V312" t="str">
        <f t="shared" si="116"/>
        <v/>
      </c>
      <c r="W312" t="str">
        <f t="shared" si="117"/>
        <v/>
      </c>
      <c r="X312" t="str">
        <f t="shared" si="118"/>
        <v>9999</v>
      </c>
      <c r="Y312" t="str">
        <f t="shared" si="119"/>
        <v/>
      </c>
      <c r="Z312" t="str">
        <f t="shared" si="120"/>
        <v/>
      </c>
      <c r="AA312" t="str">
        <f t="shared" si="121"/>
        <v>9999</v>
      </c>
      <c r="AE312" t="s">
        <v>644</v>
      </c>
      <c r="AF312" t="str">
        <f t="shared" si="100"/>
        <v>9999</v>
      </c>
      <c r="AG312" t="str">
        <f t="array" ref="AG312">INDEX($AF$1:$AF$326,MATCH(SMALL(COUNTIF($AF$1:$AF$326,"&lt;"&amp;$AF$1:$AF$326),ROW($AF312:$AG312)),COUNTIF($AF$1:$AF$326,"&lt;"&amp;$AF$1:$AF$326),0))</f>
        <v>9999</v>
      </c>
      <c r="AH312" t="str">
        <f t="array" ref="AH312">INDEX($AE$1:$AE$326,SMALL(IF($AF$1:$AF$326=$AG312,ROW($AF$1:$AF$326)),COUNTIF($AG$1:$AG312,$AG312)),1)</f>
        <v>Waltham Forest</v>
      </c>
      <c r="AI312" t="str">
        <f t="shared" si="101"/>
        <v/>
      </c>
      <c r="AN312" t="e">
        <f t="shared" si="102"/>
        <v>#N/A</v>
      </c>
    </row>
    <row r="313" spans="1:40" x14ac:dyDescent="0.25">
      <c r="A313" t="s">
        <v>644</v>
      </c>
      <c r="B313" t="s">
        <v>645</v>
      </c>
      <c r="C313" t="s">
        <v>13</v>
      </c>
      <c r="D313" t="s">
        <v>35</v>
      </c>
      <c r="E313">
        <v>17350</v>
      </c>
      <c r="F313">
        <v>5.6408639137516786E-2</v>
      </c>
      <c r="G313" t="str">
        <f>VLOOKUP($A313,'1213 rural'!$A$4:$C$329,2,FALSE)</f>
        <v/>
      </c>
      <c r="H313" t="str">
        <f>VLOOKUP($A313,'1213 rural'!$A$4:$C$329,3,FALSE)</f>
        <v/>
      </c>
      <c r="I313" t="str">
        <f t="shared" si="103"/>
        <v>9999</v>
      </c>
      <c r="J313" t="str">
        <f t="shared" si="104"/>
        <v>Wigan</v>
      </c>
      <c r="K313" t="str">
        <f t="shared" si="105"/>
        <v/>
      </c>
      <c r="L313" t="str">
        <f t="shared" si="106"/>
        <v>9999</v>
      </c>
      <c r="M313" t="str">
        <f t="shared" si="107"/>
        <v/>
      </c>
      <c r="N313" t="str">
        <f t="shared" si="108"/>
        <v/>
      </c>
      <c r="O313" t="str">
        <f t="shared" si="109"/>
        <v>9999</v>
      </c>
      <c r="P313" t="str">
        <f t="shared" si="110"/>
        <v/>
      </c>
      <c r="Q313" t="str">
        <f t="shared" si="111"/>
        <v/>
      </c>
      <c r="R313" t="str">
        <f t="shared" si="112"/>
        <v>9999</v>
      </c>
      <c r="S313" t="str">
        <f t="shared" si="113"/>
        <v/>
      </c>
      <c r="T313" t="str">
        <f t="shared" si="114"/>
        <v/>
      </c>
      <c r="U313" t="str">
        <f t="shared" si="115"/>
        <v>9999</v>
      </c>
      <c r="V313" t="str">
        <f t="shared" si="116"/>
        <v/>
      </c>
      <c r="W313" t="str">
        <f t="shared" si="117"/>
        <v/>
      </c>
      <c r="X313" t="str">
        <f t="shared" si="118"/>
        <v>9999</v>
      </c>
      <c r="Y313" t="str">
        <f t="shared" si="119"/>
        <v/>
      </c>
      <c r="Z313" t="str">
        <f t="shared" si="120"/>
        <v/>
      </c>
      <c r="AA313" t="str">
        <f t="shared" si="121"/>
        <v>9999</v>
      </c>
      <c r="AE313" t="s">
        <v>646</v>
      </c>
      <c r="AF313">
        <f t="shared" si="100"/>
        <v>48</v>
      </c>
      <c r="AG313" t="str">
        <f t="array" ref="AG313">INDEX($AF$1:$AF$326,MATCH(SMALL(COUNTIF($AF$1:$AF$326,"&lt;"&amp;$AF$1:$AF$326),ROW($AF313:$AG313)),COUNTIF($AF$1:$AF$326,"&lt;"&amp;$AF$1:$AF$326),0))</f>
        <v>9999</v>
      </c>
      <c r="AH313" t="str">
        <f t="array" ref="AH313">INDEX($AE$1:$AE$326,SMALL(IF($AF$1:$AF$326=$AG313,ROW($AF$1:$AF$326)),COUNTIF($AG$1:$AG313,$AG313)),1)</f>
        <v>Wandsworth</v>
      </c>
      <c r="AI313" t="str">
        <f t="shared" si="101"/>
        <v/>
      </c>
      <c r="AN313" t="e">
        <f t="shared" si="102"/>
        <v>#N/A</v>
      </c>
    </row>
    <row r="314" spans="1:40" x14ac:dyDescent="0.25">
      <c r="A314" t="s">
        <v>646</v>
      </c>
      <c r="B314" t="s">
        <v>647</v>
      </c>
      <c r="C314" t="s">
        <v>51</v>
      </c>
      <c r="D314" t="s">
        <v>28</v>
      </c>
      <c r="E314">
        <v>228760</v>
      </c>
      <c r="F314">
        <v>0.83</v>
      </c>
      <c r="G314">
        <f>VLOOKUP($A314,'1213 rural'!$A$4:$C$329,2,FALSE)</f>
        <v>0.57118537765433208</v>
      </c>
      <c r="H314">
        <f>VLOOKUP($A314,'1213 rural'!$A$4:$C$329,3,FALSE)</f>
        <v>51</v>
      </c>
      <c r="I314">
        <f t="shared" si="103"/>
        <v>48</v>
      </c>
      <c r="J314" t="str">
        <f t="shared" si="104"/>
        <v/>
      </c>
      <c r="K314" t="str">
        <f t="shared" si="105"/>
        <v/>
      </c>
      <c r="L314" t="str">
        <f t="shared" si="106"/>
        <v>9999</v>
      </c>
      <c r="M314" t="str">
        <f t="shared" si="107"/>
        <v/>
      </c>
      <c r="N314" t="str">
        <f t="shared" si="108"/>
        <v/>
      </c>
      <c r="O314" t="str">
        <f t="shared" si="109"/>
        <v>9999</v>
      </c>
      <c r="P314" t="str">
        <f t="shared" si="110"/>
        <v/>
      </c>
      <c r="Q314" t="str">
        <f t="shared" si="111"/>
        <v/>
      </c>
      <c r="R314" t="str">
        <f t="shared" si="112"/>
        <v>9999</v>
      </c>
      <c r="S314" t="str">
        <f t="shared" si="113"/>
        <v>Wiltshire</v>
      </c>
      <c r="T314">
        <f t="shared" si="114"/>
        <v>0.57118537765433208</v>
      </c>
      <c r="U314">
        <f t="shared" si="115"/>
        <v>12</v>
      </c>
      <c r="V314" t="str">
        <f t="shared" si="116"/>
        <v/>
      </c>
      <c r="W314" t="str">
        <f t="shared" si="117"/>
        <v/>
      </c>
      <c r="X314" t="str">
        <f t="shared" si="118"/>
        <v>9999</v>
      </c>
      <c r="Y314" t="str">
        <f t="shared" si="119"/>
        <v/>
      </c>
      <c r="Z314" t="str">
        <f t="shared" si="120"/>
        <v/>
      </c>
      <c r="AA314" t="str">
        <f t="shared" si="121"/>
        <v>9999</v>
      </c>
      <c r="AE314" t="s">
        <v>648</v>
      </c>
      <c r="AF314">
        <f t="shared" si="100"/>
        <v>42</v>
      </c>
      <c r="AG314" t="str">
        <f t="array" ref="AG314">INDEX($AF$1:$AF$326,MATCH(SMALL(COUNTIF($AF$1:$AF$326,"&lt;"&amp;$AF$1:$AF$326),ROW($AF314:$AG314)),COUNTIF($AF$1:$AF$326,"&lt;"&amp;$AF$1:$AF$326),0))</f>
        <v>9999</v>
      </c>
      <c r="AH314" t="str">
        <f t="array" ref="AH314">INDEX($AE$1:$AE$326,SMALL(IF($AF$1:$AF$326=$AG314,ROW($AF$1:$AF$326)),COUNTIF($AG$1:$AG314,$AG314)),1)</f>
        <v>Warwick</v>
      </c>
      <c r="AI314" t="str">
        <f t="shared" si="101"/>
        <v/>
      </c>
      <c r="AN314" t="e">
        <f t="shared" si="102"/>
        <v>#N/A</v>
      </c>
    </row>
    <row r="315" spans="1:40" x14ac:dyDescent="0.25">
      <c r="A315" t="s">
        <v>648</v>
      </c>
      <c r="B315" t="s">
        <v>649</v>
      </c>
      <c r="C315" t="s">
        <v>9</v>
      </c>
      <c r="D315" t="s">
        <v>28</v>
      </c>
      <c r="E315">
        <v>67347</v>
      </c>
      <c r="F315">
        <v>0.58946014074151876</v>
      </c>
      <c r="G315">
        <f>VLOOKUP($A315,'1213 rural'!$A$4:$C$329,2,FALSE)</f>
        <v>0.54958475818270636</v>
      </c>
      <c r="H315">
        <f>VLOOKUP($A315,'1213 rural'!$A$4:$C$329,3,FALSE)</f>
        <v>18</v>
      </c>
      <c r="I315">
        <f t="shared" si="103"/>
        <v>42</v>
      </c>
      <c r="J315" t="str">
        <f t="shared" si="104"/>
        <v/>
      </c>
      <c r="K315" t="str">
        <f t="shared" si="105"/>
        <v/>
      </c>
      <c r="L315" t="str">
        <f t="shared" si="106"/>
        <v>9999</v>
      </c>
      <c r="M315" t="str">
        <f t="shared" si="107"/>
        <v/>
      </c>
      <c r="N315" t="str">
        <f t="shared" si="108"/>
        <v/>
      </c>
      <c r="O315" t="str">
        <f t="shared" si="109"/>
        <v>9999</v>
      </c>
      <c r="P315" t="str">
        <f t="shared" si="110"/>
        <v/>
      </c>
      <c r="Q315" t="str">
        <f t="shared" si="111"/>
        <v/>
      </c>
      <c r="R315" t="str">
        <f t="shared" si="112"/>
        <v>9999</v>
      </c>
      <c r="S315" t="str">
        <f t="shared" si="113"/>
        <v>Winchester</v>
      </c>
      <c r="T315">
        <f t="shared" si="114"/>
        <v>0.54958475818270636</v>
      </c>
      <c r="U315">
        <f t="shared" si="115"/>
        <v>10</v>
      </c>
      <c r="V315" t="str">
        <f t="shared" si="116"/>
        <v/>
      </c>
      <c r="W315" t="str">
        <f t="shared" si="117"/>
        <v/>
      </c>
      <c r="X315" t="str">
        <f t="shared" si="118"/>
        <v>9999</v>
      </c>
      <c r="Y315" t="str">
        <f t="shared" si="119"/>
        <v/>
      </c>
      <c r="Z315" t="str">
        <f t="shared" si="120"/>
        <v/>
      </c>
      <c r="AA315" t="str">
        <f t="shared" si="121"/>
        <v>9999</v>
      </c>
      <c r="AE315" t="s">
        <v>650</v>
      </c>
      <c r="AF315">
        <f t="shared" si="100"/>
        <v>7</v>
      </c>
      <c r="AG315" t="str">
        <f t="array" ref="AG315">INDEX($AF$1:$AF$326,MATCH(SMALL(COUNTIF($AF$1:$AF$326,"&lt;"&amp;$AF$1:$AF$326),ROW($AF315:$AG315)),COUNTIF($AF$1:$AF$326,"&lt;"&amp;$AF$1:$AF$326),0))</f>
        <v>9999</v>
      </c>
      <c r="AH315" t="str">
        <f t="array" ref="AH315">INDEX($AE$1:$AE$326,SMALL(IF($AF$1:$AF$326=$AG315,ROW($AF$1:$AF$326)),COUNTIF($AG$1:$AG315,$AG315)),1)</f>
        <v>Watford</v>
      </c>
      <c r="AI315" t="str">
        <f t="shared" si="101"/>
        <v/>
      </c>
      <c r="AN315" t="e">
        <f t="shared" si="102"/>
        <v>#N/A</v>
      </c>
    </row>
    <row r="316" spans="1:40" x14ac:dyDescent="0.25">
      <c r="A316" t="s">
        <v>650</v>
      </c>
      <c r="B316" t="s">
        <v>651</v>
      </c>
      <c r="C316" t="s">
        <v>9</v>
      </c>
      <c r="D316" t="s">
        <v>23</v>
      </c>
      <c r="E316">
        <v>24701</v>
      </c>
      <c r="F316">
        <v>0.16901360264936913</v>
      </c>
      <c r="G316">
        <f>VLOOKUP($A316,'1213 rural'!$A$4:$C$329,2,FALSE)</f>
        <v>0.41191816559110256</v>
      </c>
      <c r="H316">
        <f>VLOOKUP($A316,'1213 rural'!$A$4:$C$329,3,FALSE)</f>
        <v>6</v>
      </c>
      <c r="I316">
        <f t="shared" si="103"/>
        <v>7</v>
      </c>
      <c r="J316" t="str">
        <f t="shared" si="104"/>
        <v/>
      </c>
      <c r="K316" t="str">
        <f t="shared" si="105"/>
        <v/>
      </c>
      <c r="L316" t="str">
        <f t="shared" si="106"/>
        <v>9999</v>
      </c>
      <c r="M316" t="str">
        <f t="shared" si="107"/>
        <v/>
      </c>
      <c r="N316" t="str">
        <f t="shared" si="108"/>
        <v/>
      </c>
      <c r="O316" t="str">
        <f t="shared" si="109"/>
        <v>9999</v>
      </c>
      <c r="P316" t="str">
        <f t="shared" si="110"/>
        <v>Windsor and Maidenhead</v>
      </c>
      <c r="Q316">
        <f t="shared" si="111"/>
        <v>0.41191816559110256</v>
      </c>
      <c r="R316">
        <f t="shared" si="112"/>
        <v>1</v>
      </c>
      <c r="S316" t="str">
        <f t="shared" si="113"/>
        <v/>
      </c>
      <c r="T316" t="str">
        <f t="shared" si="114"/>
        <v/>
      </c>
      <c r="U316" t="str">
        <f t="shared" si="115"/>
        <v>9999</v>
      </c>
      <c r="V316" t="str">
        <f t="shared" si="116"/>
        <v/>
      </c>
      <c r="W316" t="str">
        <f t="shared" si="117"/>
        <v/>
      </c>
      <c r="X316" t="str">
        <f t="shared" si="118"/>
        <v>9999</v>
      </c>
      <c r="Y316" t="str">
        <f t="shared" si="119"/>
        <v/>
      </c>
      <c r="Z316" t="str">
        <f t="shared" si="120"/>
        <v/>
      </c>
      <c r="AA316" t="str">
        <f t="shared" si="121"/>
        <v>9999</v>
      </c>
      <c r="AE316" t="s">
        <v>652</v>
      </c>
      <c r="AF316" t="str">
        <f t="shared" si="100"/>
        <v>9999</v>
      </c>
      <c r="AG316" t="str">
        <f t="array" ref="AG316">INDEX($AF$1:$AF$326,MATCH(SMALL(COUNTIF($AF$1:$AF$326,"&lt;"&amp;$AF$1:$AF$326),ROW($AF316:$AG316)),COUNTIF($AF$1:$AF$326,"&lt;"&amp;$AF$1:$AF$326),0))</f>
        <v>9999</v>
      </c>
      <c r="AH316" t="str">
        <f t="array" ref="AH316">INDEX($AE$1:$AE$326,SMALL(IF($AF$1:$AF$326=$AG316,ROW($AF$1:$AF$326)),COUNTIF($AG$1:$AG316,$AG316)),1)</f>
        <v>Waveney</v>
      </c>
      <c r="AI316" t="str">
        <f t="shared" si="101"/>
        <v/>
      </c>
      <c r="AN316" t="e">
        <f t="shared" si="102"/>
        <v>#N/A</v>
      </c>
    </row>
    <row r="317" spans="1:40" x14ac:dyDescent="0.25">
      <c r="A317" t="s">
        <v>652</v>
      </c>
      <c r="B317" t="s">
        <v>653</v>
      </c>
      <c r="C317" t="s">
        <v>13</v>
      </c>
      <c r="D317" t="s">
        <v>10</v>
      </c>
      <c r="E317">
        <v>1339</v>
      </c>
      <c r="F317">
        <v>4.3356204081764814E-3</v>
      </c>
      <c r="G317" t="str">
        <f>VLOOKUP($A317,'1213 rural'!$A$4:$C$329,2,FALSE)</f>
        <v/>
      </c>
      <c r="H317" t="str">
        <f>VLOOKUP($A317,'1213 rural'!$A$4:$C$329,3,FALSE)</f>
        <v/>
      </c>
      <c r="I317" t="str">
        <f t="shared" si="103"/>
        <v>9999</v>
      </c>
      <c r="J317" t="str">
        <f t="shared" si="104"/>
        <v/>
      </c>
      <c r="K317" t="str">
        <f t="shared" si="105"/>
        <v/>
      </c>
      <c r="L317" t="str">
        <f t="shared" si="106"/>
        <v>9999</v>
      </c>
      <c r="M317" t="str">
        <f t="shared" si="107"/>
        <v>Wirral</v>
      </c>
      <c r="N317" t="str">
        <f t="shared" si="108"/>
        <v/>
      </c>
      <c r="O317" t="str">
        <f t="shared" si="109"/>
        <v>9999</v>
      </c>
      <c r="P317" t="str">
        <f t="shared" si="110"/>
        <v/>
      </c>
      <c r="Q317" t="str">
        <f t="shared" si="111"/>
        <v/>
      </c>
      <c r="R317" t="str">
        <f t="shared" si="112"/>
        <v>9999</v>
      </c>
      <c r="S317" t="str">
        <f t="shared" si="113"/>
        <v/>
      </c>
      <c r="T317" t="str">
        <f t="shared" si="114"/>
        <v/>
      </c>
      <c r="U317" t="str">
        <f t="shared" si="115"/>
        <v>9999</v>
      </c>
      <c r="V317" t="str">
        <f t="shared" si="116"/>
        <v/>
      </c>
      <c r="W317" t="str">
        <f t="shared" si="117"/>
        <v/>
      </c>
      <c r="X317" t="str">
        <f t="shared" si="118"/>
        <v>9999</v>
      </c>
      <c r="Y317" t="str">
        <f t="shared" si="119"/>
        <v/>
      </c>
      <c r="Z317" t="str">
        <f t="shared" si="120"/>
        <v/>
      </c>
      <c r="AA317" t="str">
        <f t="shared" si="121"/>
        <v>9999</v>
      </c>
      <c r="AE317" t="s">
        <v>654</v>
      </c>
      <c r="AF317" t="str">
        <f t="shared" si="100"/>
        <v>9999</v>
      </c>
      <c r="AG317" t="str">
        <f t="array" ref="AG317">INDEX($AF$1:$AF$326,MATCH(SMALL(COUNTIF($AF$1:$AF$326,"&lt;"&amp;$AF$1:$AF$326),ROW($AF317:$AG317)),COUNTIF($AF$1:$AF$326,"&lt;"&amp;$AF$1:$AF$326),0))</f>
        <v>9999</v>
      </c>
      <c r="AH317" t="str">
        <f t="array" ref="AH317">INDEX($AE$1:$AE$326,SMALL(IF($AF$1:$AF$326=$AG317,ROW($AF$1:$AF$326)),COUNTIF($AG$1:$AG317,$AG317)),1)</f>
        <v>West Devon</v>
      </c>
      <c r="AI317" t="str">
        <f t="shared" si="101"/>
        <v/>
      </c>
      <c r="AN317" t="e">
        <f t="shared" si="102"/>
        <v>#N/A</v>
      </c>
    </row>
    <row r="318" spans="1:40" x14ac:dyDescent="0.25">
      <c r="A318" t="s">
        <v>654</v>
      </c>
      <c r="B318" t="s">
        <v>655</v>
      </c>
      <c r="C318" t="s">
        <v>9</v>
      </c>
      <c r="D318" t="s">
        <v>35</v>
      </c>
      <c r="E318">
        <v>0</v>
      </c>
      <c r="F318">
        <v>0</v>
      </c>
      <c r="G318" t="str">
        <f>VLOOKUP($A318,'1213 rural'!$A$4:$C$329,2,FALSE)</f>
        <v/>
      </c>
      <c r="H318" t="str">
        <f>VLOOKUP($A318,'1213 rural'!$A$4:$C$329,3,FALSE)</f>
        <v/>
      </c>
      <c r="I318" t="str">
        <f t="shared" si="103"/>
        <v>9999</v>
      </c>
      <c r="J318" t="str">
        <f t="shared" si="104"/>
        <v>Woking</v>
      </c>
      <c r="K318" t="str">
        <f t="shared" si="105"/>
        <v/>
      </c>
      <c r="L318" t="str">
        <f t="shared" si="106"/>
        <v>9999</v>
      </c>
      <c r="M318" t="str">
        <f t="shared" si="107"/>
        <v/>
      </c>
      <c r="N318" t="str">
        <f t="shared" si="108"/>
        <v/>
      </c>
      <c r="O318" t="str">
        <f t="shared" si="109"/>
        <v>9999</v>
      </c>
      <c r="P318" t="str">
        <f t="shared" si="110"/>
        <v/>
      </c>
      <c r="Q318" t="str">
        <f t="shared" si="111"/>
        <v/>
      </c>
      <c r="R318" t="str">
        <f t="shared" si="112"/>
        <v>9999</v>
      </c>
      <c r="S318" t="str">
        <f t="shared" si="113"/>
        <v/>
      </c>
      <c r="T318" t="str">
        <f t="shared" si="114"/>
        <v/>
      </c>
      <c r="U318" t="str">
        <f t="shared" si="115"/>
        <v>9999</v>
      </c>
      <c r="V318" t="str">
        <f t="shared" si="116"/>
        <v/>
      </c>
      <c r="W318" t="str">
        <f t="shared" si="117"/>
        <v/>
      </c>
      <c r="X318" t="str">
        <f t="shared" si="118"/>
        <v>9999</v>
      </c>
      <c r="Y318" t="str">
        <f t="shared" si="119"/>
        <v/>
      </c>
      <c r="Z318" t="str">
        <f t="shared" si="120"/>
        <v/>
      </c>
      <c r="AA318" t="str">
        <f t="shared" si="121"/>
        <v>9999</v>
      </c>
      <c r="AE318" t="s">
        <v>656</v>
      </c>
      <c r="AF318">
        <f t="shared" si="100"/>
        <v>79</v>
      </c>
      <c r="AG318" t="str">
        <f t="array" ref="AG318">INDEX($AF$1:$AF$326,MATCH(SMALL(COUNTIF($AF$1:$AF$326,"&lt;"&amp;$AF$1:$AF$326),ROW($AF318:$AG318)),COUNTIF($AF$1:$AF$326,"&lt;"&amp;$AF$1:$AF$326),0))</f>
        <v>9999</v>
      </c>
      <c r="AH318" t="str">
        <f t="array" ref="AH318">INDEX($AE$1:$AE$326,SMALL(IF($AF$1:$AF$326=$AG318,ROW($AF$1:$AF$326)),COUNTIF($AG$1:$AG318,$AG318)),1)</f>
        <v>West Somerset</v>
      </c>
      <c r="AI318" t="str">
        <f t="shared" si="101"/>
        <v/>
      </c>
      <c r="AN318" t="e">
        <f t="shared" si="102"/>
        <v>#N/A</v>
      </c>
    </row>
    <row r="319" spans="1:40" x14ac:dyDescent="0.25">
      <c r="A319" t="s">
        <v>656</v>
      </c>
      <c r="B319" t="s">
        <v>657</v>
      </c>
      <c r="C319" t="s">
        <v>9</v>
      </c>
      <c r="D319" t="s">
        <v>10</v>
      </c>
      <c r="E319">
        <v>28397</v>
      </c>
      <c r="F319">
        <v>0.17397777260418326</v>
      </c>
      <c r="G319">
        <f>VLOOKUP($A319,'1213 rural'!$A$4:$C$329,2,FALSE)</f>
        <v>0.71047957371225579</v>
      </c>
      <c r="H319">
        <f>VLOOKUP($A319,'1213 rural'!$A$4:$C$329,3,FALSE)</f>
        <v>14</v>
      </c>
      <c r="I319">
        <f t="shared" si="103"/>
        <v>79</v>
      </c>
      <c r="J319" t="str">
        <f t="shared" si="104"/>
        <v/>
      </c>
      <c r="K319" t="str">
        <f t="shared" si="105"/>
        <v/>
      </c>
      <c r="L319" t="str">
        <f t="shared" si="106"/>
        <v>9999</v>
      </c>
      <c r="M319" t="str">
        <f t="shared" si="107"/>
        <v>Wokingham</v>
      </c>
      <c r="N319">
        <f t="shared" si="108"/>
        <v>0.71047957371225579</v>
      </c>
      <c r="O319">
        <f t="shared" si="109"/>
        <v>1</v>
      </c>
      <c r="P319" t="str">
        <f t="shared" si="110"/>
        <v/>
      </c>
      <c r="Q319" t="str">
        <f t="shared" si="111"/>
        <v/>
      </c>
      <c r="R319" t="str">
        <f t="shared" si="112"/>
        <v>9999</v>
      </c>
      <c r="S319" t="str">
        <f t="shared" si="113"/>
        <v/>
      </c>
      <c r="T319" t="str">
        <f t="shared" si="114"/>
        <v/>
      </c>
      <c r="U319" t="str">
        <f t="shared" si="115"/>
        <v>9999</v>
      </c>
      <c r="V319" t="str">
        <f t="shared" si="116"/>
        <v/>
      </c>
      <c r="W319" t="str">
        <f t="shared" si="117"/>
        <v/>
      </c>
      <c r="X319" t="str">
        <f t="shared" si="118"/>
        <v>9999</v>
      </c>
      <c r="Y319" t="str">
        <f t="shared" si="119"/>
        <v/>
      </c>
      <c r="Z319" t="str">
        <f t="shared" si="120"/>
        <v/>
      </c>
      <c r="AA319" t="str">
        <f t="shared" si="121"/>
        <v>9999</v>
      </c>
      <c r="AE319" t="s">
        <v>658</v>
      </c>
      <c r="AF319" t="str">
        <f t="shared" si="100"/>
        <v>9999</v>
      </c>
      <c r="AG319" t="str">
        <f t="array" ref="AG319">INDEX($AF$1:$AF$326,MATCH(SMALL(COUNTIF($AF$1:$AF$326,"&lt;"&amp;$AF$1:$AF$326),ROW($AF319:$AG319)),COUNTIF($AF$1:$AF$326,"&lt;"&amp;$AF$1:$AF$326),0))</f>
        <v>9999</v>
      </c>
      <c r="AH319" t="str">
        <f t="array" ref="AH319">INDEX($AE$1:$AE$326,SMALL(IF($AF$1:$AF$326=$AG319,ROW($AF$1:$AF$326)),COUNTIF($AG$1:$AG319,$AG319)),1)</f>
        <v>Westminster</v>
      </c>
      <c r="AI319" t="str">
        <f t="shared" si="101"/>
        <v/>
      </c>
      <c r="AN319" t="e">
        <f t="shared" si="102"/>
        <v>#N/A</v>
      </c>
    </row>
    <row r="320" spans="1:40" x14ac:dyDescent="0.25">
      <c r="A320" t="s">
        <v>658</v>
      </c>
      <c r="B320" t="s">
        <v>659</v>
      </c>
      <c r="C320" t="s">
        <v>58</v>
      </c>
      <c r="D320" t="s">
        <v>35</v>
      </c>
      <c r="E320">
        <v>0</v>
      </c>
      <c r="F320">
        <v>0</v>
      </c>
      <c r="G320" t="str">
        <f>VLOOKUP($A320,'1213 rural'!$A$4:$C$329,2,FALSE)</f>
        <v/>
      </c>
      <c r="H320" t="str">
        <f>VLOOKUP($A320,'1213 rural'!$A$4:$C$329,3,FALSE)</f>
        <v/>
      </c>
      <c r="I320" t="str">
        <f t="shared" si="103"/>
        <v>9999</v>
      </c>
      <c r="J320" t="str">
        <f t="shared" si="104"/>
        <v>Wolverhampton</v>
      </c>
      <c r="K320" t="str">
        <f t="shared" si="105"/>
        <v/>
      </c>
      <c r="L320" t="str">
        <f t="shared" si="106"/>
        <v>9999</v>
      </c>
      <c r="M320" t="str">
        <f t="shared" si="107"/>
        <v/>
      </c>
      <c r="N320" t="str">
        <f t="shared" si="108"/>
        <v/>
      </c>
      <c r="O320" t="str">
        <f t="shared" si="109"/>
        <v>9999</v>
      </c>
      <c r="P320" t="str">
        <f t="shared" si="110"/>
        <v/>
      </c>
      <c r="Q320" t="str">
        <f t="shared" si="111"/>
        <v/>
      </c>
      <c r="R320" t="str">
        <f t="shared" si="112"/>
        <v>9999</v>
      </c>
      <c r="S320" t="str">
        <f t="shared" si="113"/>
        <v/>
      </c>
      <c r="T320" t="str">
        <f t="shared" si="114"/>
        <v/>
      </c>
      <c r="U320" t="str">
        <f t="shared" si="115"/>
        <v>9999</v>
      </c>
      <c r="V320" t="str">
        <f t="shared" si="116"/>
        <v/>
      </c>
      <c r="W320" t="str">
        <f t="shared" si="117"/>
        <v/>
      </c>
      <c r="X320" t="str">
        <f t="shared" si="118"/>
        <v>9999</v>
      </c>
      <c r="Y320" t="str">
        <f t="shared" si="119"/>
        <v/>
      </c>
      <c r="Z320" t="str">
        <f t="shared" si="120"/>
        <v/>
      </c>
      <c r="AA320" t="str">
        <f t="shared" si="121"/>
        <v>9999</v>
      </c>
      <c r="AE320" t="s">
        <v>660</v>
      </c>
      <c r="AF320" t="str">
        <f t="shared" si="100"/>
        <v>9999</v>
      </c>
      <c r="AG320" t="str">
        <f t="array" ref="AG320">INDEX($AF$1:$AF$326,MATCH(SMALL(COUNTIF($AF$1:$AF$326,"&lt;"&amp;$AF$1:$AF$326),ROW($AF320:$AG320)),COUNTIF($AF$1:$AF$326,"&lt;"&amp;$AF$1:$AF$326),0))</f>
        <v>9999</v>
      </c>
      <c r="AH320" t="str">
        <f t="array" ref="AH320">INDEX($AE$1:$AE$326,SMALL(IF($AF$1:$AF$326=$AG320,ROW($AF$1:$AF$326)),COUNTIF($AG$1:$AG320,$AG320)),1)</f>
        <v>Weymouth and Portland</v>
      </c>
      <c r="AI320" t="str">
        <f t="shared" si="101"/>
        <v/>
      </c>
      <c r="AN320" t="e">
        <f t="shared" si="102"/>
        <v>#N/A</v>
      </c>
    </row>
    <row r="321" spans="1:40" x14ac:dyDescent="0.25">
      <c r="A321" t="s">
        <v>660</v>
      </c>
      <c r="B321" t="s">
        <v>661</v>
      </c>
      <c r="C321" t="s">
        <v>58</v>
      </c>
      <c r="D321" t="s">
        <v>23</v>
      </c>
      <c r="E321">
        <v>0</v>
      </c>
      <c r="F321">
        <v>0</v>
      </c>
      <c r="G321" t="str">
        <f>VLOOKUP($A321,'1213 rural'!$A$4:$C$329,2,FALSE)</f>
        <v/>
      </c>
      <c r="H321" t="str">
        <f>VLOOKUP($A321,'1213 rural'!$A$4:$C$329,3,FALSE)</f>
        <v/>
      </c>
      <c r="I321" t="str">
        <f t="shared" si="103"/>
        <v>9999</v>
      </c>
      <c r="J321" t="str">
        <f t="shared" si="104"/>
        <v/>
      </c>
      <c r="K321" t="str">
        <f t="shared" si="105"/>
        <v/>
      </c>
      <c r="L321" t="str">
        <f t="shared" si="106"/>
        <v>9999</v>
      </c>
      <c r="M321" t="str">
        <f t="shared" si="107"/>
        <v/>
      </c>
      <c r="N321" t="str">
        <f t="shared" si="108"/>
        <v/>
      </c>
      <c r="O321" t="str">
        <f t="shared" si="109"/>
        <v>9999</v>
      </c>
      <c r="P321" t="str">
        <f t="shared" si="110"/>
        <v>Worcester</v>
      </c>
      <c r="Q321" t="str">
        <f t="shared" si="111"/>
        <v/>
      </c>
      <c r="R321" t="str">
        <f t="shared" si="112"/>
        <v>9999</v>
      </c>
      <c r="S321" t="str">
        <f t="shared" si="113"/>
        <v/>
      </c>
      <c r="T321" t="str">
        <f t="shared" si="114"/>
        <v/>
      </c>
      <c r="U321" t="str">
        <f t="shared" si="115"/>
        <v>9999</v>
      </c>
      <c r="V321" t="str">
        <f t="shared" si="116"/>
        <v/>
      </c>
      <c r="W321" t="str">
        <f t="shared" si="117"/>
        <v/>
      </c>
      <c r="X321" t="str">
        <f t="shared" si="118"/>
        <v>9999</v>
      </c>
      <c r="Y321" t="str">
        <f t="shared" si="119"/>
        <v/>
      </c>
      <c r="Z321" t="str">
        <f t="shared" si="120"/>
        <v/>
      </c>
      <c r="AA321" t="str">
        <f t="shared" si="121"/>
        <v>9999</v>
      </c>
      <c r="AE321" t="s">
        <v>662</v>
      </c>
      <c r="AF321" t="str">
        <f t="shared" si="100"/>
        <v>9999</v>
      </c>
      <c r="AG321" t="str">
        <f t="array" ref="AG321">INDEX($AF$1:$AF$326,MATCH(SMALL(COUNTIF($AF$1:$AF$326,"&lt;"&amp;$AF$1:$AF$326),ROW($AF321:$AG321)),COUNTIF($AF$1:$AF$326,"&lt;"&amp;$AF$1:$AF$326),0))</f>
        <v>9999</v>
      </c>
      <c r="AH321" t="str">
        <f t="array" ref="AH321">INDEX($AE$1:$AE$326,SMALL(IF($AF$1:$AF$326=$AG321,ROW($AF$1:$AF$326)),COUNTIF($AG$1:$AG321,$AG321)),1)</f>
        <v>Wigan</v>
      </c>
      <c r="AI321" t="str">
        <f t="shared" si="101"/>
        <v/>
      </c>
      <c r="AN321" t="e">
        <f t="shared" si="102"/>
        <v>#N/A</v>
      </c>
    </row>
    <row r="322" spans="1:40" x14ac:dyDescent="0.25">
      <c r="A322" t="s">
        <v>662</v>
      </c>
      <c r="B322" t="s">
        <v>663</v>
      </c>
      <c r="C322" t="s">
        <v>9</v>
      </c>
      <c r="D322" t="s">
        <v>10</v>
      </c>
      <c r="E322">
        <v>0</v>
      </c>
      <c r="F322">
        <v>0</v>
      </c>
      <c r="G322" t="str">
        <f>VLOOKUP($A322,'1213 rural'!$A$4:$C$329,2,FALSE)</f>
        <v/>
      </c>
      <c r="H322" t="str">
        <f>VLOOKUP($A322,'1213 rural'!$A$4:$C$329,3,FALSE)</f>
        <v/>
      </c>
      <c r="I322" t="str">
        <f t="shared" si="103"/>
        <v>9999</v>
      </c>
      <c r="J322" t="str">
        <f t="shared" si="104"/>
        <v/>
      </c>
      <c r="K322" t="str">
        <f t="shared" si="105"/>
        <v/>
      </c>
      <c r="L322" t="str">
        <f t="shared" si="106"/>
        <v>9999</v>
      </c>
      <c r="M322" t="str">
        <f t="shared" si="107"/>
        <v>Worthing</v>
      </c>
      <c r="N322" t="str">
        <f t="shared" si="108"/>
        <v/>
      </c>
      <c r="O322" t="str">
        <f t="shared" si="109"/>
        <v>9999</v>
      </c>
      <c r="P322" t="str">
        <f t="shared" si="110"/>
        <v/>
      </c>
      <c r="Q322" t="str">
        <f t="shared" si="111"/>
        <v/>
      </c>
      <c r="R322" t="str">
        <f t="shared" si="112"/>
        <v>9999</v>
      </c>
      <c r="S322" t="str">
        <f t="shared" si="113"/>
        <v/>
      </c>
      <c r="T322" t="str">
        <f t="shared" si="114"/>
        <v/>
      </c>
      <c r="U322" t="str">
        <f t="shared" si="115"/>
        <v>9999</v>
      </c>
      <c r="V322" t="str">
        <f t="shared" si="116"/>
        <v/>
      </c>
      <c r="W322" t="str">
        <f t="shared" si="117"/>
        <v/>
      </c>
      <c r="X322" t="str">
        <f t="shared" si="118"/>
        <v>9999</v>
      </c>
      <c r="Y322" t="str">
        <f t="shared" si="119"/>
        <v/>
      </c>
      <c r="Z322" t="str">
        <f t="shared" si="120"/>
        <v/>
      </c>
      <c r="AA322" t="str">
        <f t="shared" si="121"/>
        <v>9999</v>
      </c>
      <c r="AE322" t="s">
        <v>664</v>
      </c>
      <c r="AF322">
        <f t="shared" ref="AF322:AF326" si="122">LOOKUP(AE322,$A$2:$A$327,I$2:I$327)</f>
        <v>53</v>
      </c>
      <c r="AG322" t="str">
        <f t="array" ref="AG322">INDEX($AF$1:$AF$326,MATCH(SMALL(COUNTIF($AF$1:$AF$326,"&lt;"&amp;$AF$1:$AF$326),ROW($AF322:$AG322)),COUNTIF($AF$1:$AF$326,"&lt;"&amp;$AF$1:$AF$326),0))</f>
        <v>9999</v>
      </c>
      <c r="AH322" t="str">
        <f t="array" ref="AH322">INDEX($AE$1:$AE$326,SMALL(IF($AF$1:$AF$326=$AG322,ROW($AF$1:$AF$326)),COUNTIF($AG$1:$AG322,$AG322)),1)</f>
        <v>Wirral</v>
      </c>
      <c r="AI322" t="str">
        <f t="shared" ref="AI322:AI326" si="123">LOOKUP(AH322,$A$2:$A$327,$G$2:$G$327)</f>
        <v/>
      </c>
      <c r="AN322" t="e">
        <f t="shared" ref="AN322:AN326" si="124">LOOKUP(AM322,$A$2:$A$327,L$2:L$327)</f>
        <v>#N/A</v>
      </c>
    </row>
    <row r="323" spans="1:40" x14ac:dyDescent="0.25">
      <c r="A323" t="s">
        <v>664</v>
      </c>
      <c r="B323" t="s">
        <v>665</v>
      </c>
      <c r="C323" t="s">
        <v>58</v>
      </c>
      <c r="D323" t="s">
        <v>14</v>
      </c>
      <c r="E323">
        <v>70427</v>
      </c>
      <c r="F323">
        <v>0.60179615134839526</v>
      </c>
      <c r="G323">
        <f>VLOOKUP($A323,'1213 rural'!$A$4:$C$329,2,FALSE)</f>
        <v>0.58880039666553041</v>
      </c>
      <c r="H323">
        <f>VLOOKUP($A323,'1213 rural'!$A$4:$C$329,3,FALSE)</f>
        <v>19</v>
      </c>
      <c r="I323">
        <f t="shared" ref="I323:I326" si="125">IF(G323="","9999",RANK(G323,G$2:G$327,1))</f>
        <v>53</v>
      </c>
      <c r="J323" t="str">
        <f t="shared" ref="J323:J327" si="126">IF($D323=$C$330,$A323,"")</f>
        <v/>
      </c>
      <c r="K323" t="str">
        <f t="shared" ref="K323:K327" si="127">IF($D323=$C$330,$G323,"")</f>
        <v/>
      </c>
      <c r="L323" t="str">
        <f t="shared" ref="L323:L327" si="128">IF(K323="","9999",IF($D323=$C$330,RANK(K323,K$2:K$327,1),""))</f>
        <v>9999</v>
      </c>
      <c r="M323" t="str">
        <f t="shared" ref="M323:M327" si="129">IF($D323=$C$331,$A323,"")</f>
        <v/>
      </c>
      <c r="N323" t="str">
        <f t="shared" ref="N323:N327" si="130">IF($D323=$C$331,$G323,"")</f>
        <v/>
      </c>
      <c r="O323" t="str">
        <f t="shared" ref="O323:O327" si="131">IF(N323="","9999",IF($D323=$C$331,RANK(N323,N$2:N$327,1),""))</f>
        <v>9999</v>
      </c>
      <c r="P323" t="str">
        <f t="shared" ref="P323:P327" si="132">IF($D323=$C$332,$A323,"")</f>
        <v/>
      </c>
      <c r="Q323" t="str">
        <f t="shared" ref="Q323:Q327" si="133">IF($D323=$C$332,$G323,"")</f>
        <v/>
      </c>
      <c r="R323" t="str">
        <f t="shared" ref="R323:R327" si="134">IF(Q323="","9999",IF($D323=$C$332,RANK(Q323,Q$2:Q$327,1),""))</f>
        <v>9999</v>
      </c>
      <c r="S323" t="str">
        <f t="shared" ref="S323:S327" si="135">IF($D323=$C$333,$A323,"")</f>
        <v/>
      </c>
      <c r="T323" t="str">
        <f t="shared" ref="T323:T327" si="136">IF($D323=$C$333,$G323,"")</f>
        <v/>
      </c>
      <c r="U323" t="str">
        <f t="shared" ref="U323:U327" si="137">IF(T323="","9999",IF($D323=$C$333,RANK(T323,T$2:T$327,1),""))</f>
        <v>9999</v>
      </c>
      <c r="V323" t="str">
        <f t="shared" ref="V323:V327" si="138">IF($D323=$C$334,$A323,"")</f>
        <v>Wychavon</v>
      </c>
      <c r="W323">
        <f t="shared" ref="W323:W327" si="139">IF($D323=$C$334,$G323,"")</f>
        <v>0.58880039666553041</v>
      </c>
      <c r="X323">
        <f t="shared" ref="X323:X327" si="140">IF(W323="","9999",IF($D323=$C$334,RANK(W323,W$2:W$327,1),""))</f>
        <v>23</v>
      </c>
      <c r="Y323" t="str">
        <f t="shared" ref="Y323:Y327" si="141">IF($D323=$C$335,$A323,"")</f>
        <v/>
      </c>
      <c r="Z323" t="str">
        <f t="shared" ref="Z323:Z327" si="142">IF($D323=$C$335,$G323,"")</f>
        <v/>
      </c>
      <c r="AA323" t="str">
        <f t="shared" ref="AA323:AA327" si="143">IF(Z323="","9999",IF($D323=$C$335,RANK(Z323,Z$2:Z$327,1),""))</f>
        <v>9999</v>
      </c>
      <c r="AE323" t="s">
        <v>666</v>
      </c>
      <c r="AF323">
        <f t="shared" si="122"/>
        <v>26</v>
      </c>
      <c r="AG323" t="str">
        <f t="array" ref="AG323">INDEX($AF$1:$AF$326,MATCH(SMALL(COUNTIF($AF$1:$AF$326,"&lt;"&amp;$AF$1:$AF$326),ROW($AF323:$AG323)),COUNTIF($AF$1:$AF$326,"&lt;"&amp;$AF$1:$AF$326),0))</f>
        <v>9999</v>
      </c>
      <c r="AH323" t="str">
        <f t="array" ref="AH323">INDEX($AE$1:$AE$326,SMALL(IF($AF$1:$AF$326=$AG323,ROW($AF$1:$AF$326)),COUNTIF($AG$1:$AG323,$AG323)),1)</f>
        <v>Woking</v>
      </c>
      <c r="AI323" t="str">
        <f t="shared" si="123"/>
        <v/>
      </c>
      <c r="AN323" t="e">
        <f t="shared" si="124"/>
        <v>#N/A</v>
      </c>
    </row>
    <row r="324" spans="1:40" x14ac:dyDescent="0.25">
      <c r="A324" t="s">
        <v>666</v>
      </c>
      <c r="B324" t="s">
        <v>667</v>
      </c>
      <c r="C324" t="s">
        <v>9</v>
      </c>
      <c r="D324" t="s">
        <v>18</v>
      </c>
      <c r="E324">
        <v>35726</v>
      </c>
      <c r="F324">
        <v>0.21677740359819181</v>
      </c>
      <c r="G324">
        <f>VLOOKUP($A324,'1213 rural'!$A$4:$C$329,2,FALSE)</f>
        <v>0.49748993713536255</v>
      </c>
      <c r="H324">
        <f>VLOOKUP($A324,'1213 rural'!$A$4:$C$329,3,FALSE)</f>
        <v>11</v>
      </c>
      <c r="I324">
        <f t="shared" si="125"/>
        <v>26</v>
      </c>
      <c r="J324" t="str">
        <f t="shared" si="126"/>
        <v/>
      </c>
      <c r="K324" t="str">
        <f t="shared" si="127"/>
        <v/>
      </c>
      <c r="L324" t="str">
        <f t="shared" si="128"/>
        <v>9999</v>
      </c>
      <c r="M324" t="str">
        <f t="shared" si="129"/>
        <v/>
      </c>
      <c r="N324" t="str">
        <f t="shared" si="130"/>
        <v/>
      </c>
      <c r="O324" t="str">
        <f t="shared" si="131"/>
        <v>9999</v>
      </c>
      <c r="P324" t="str">
        <f t="shared" si="132"/>
        <v/>
      </c>
      <c r="Q324" t="str">
        <f t="shared" si="133"/>
        <v/>
      </c>
      <c r="R324" t="str">
        <f t="shared" si="134"/>
        <v>9999</v>
      </c>
      <c r="S324" t="str">
        <f t="shared" si="135"/>
        <v/>
      </c>
      <c r="T324" t="str">
        <f t="shared" si="136"/>
        <v/>
      </c>
      <c r="U324" t="str">
        <f t="shared" si="137"/>
        <v>9999</v>
      </c>
      <c r="V324" t="str">
        <f t="shared" si="138"/>
        <v/>
      </c>
      <c r="W324" t="str">
        <f t="shared" si="139"/>
        <v/>
      </c>
      <c r="X324" t="str">
        <f t="shared" si="140"/>
        <v>9999</v>
      </c>
      <c r="Y324" t="str">
        <f t="shared" si="141"/>
        <v>Wycombe</v>
      </c>
      <c r="Z324">
        <f t="shared" si="142"/>
        <v>0.49748993713536255</v>
      </c>
      <c r="AA324">
        <f t="shared" si="143"/>
        <v>9</v>
      </c>
      <c r="AE324" t="s">
        <v>668</v>
      </c>
      <c r="AF324">
        <f t="shared" si="122"/>
        <v>66</v>
      </c>
      <c r="AG324" t="str">
        <f t="array" ref="AG324">INDEX($AF$1:$AF$326,MATCH(SMALL(COUNTIF($AF$1:$AF$326,"&lt;"&amp;$AF$1:$AF$326),ROW($AF324:$AG324)),COUNTIF($AF$1:$AF$326,"&lt;"&amp;$AF$1:$AF$326),0))</f>
        <v>9999</v>
      </c>
      <c r="AH324" t="str">
        <f t="array" ref="AH324">INDEX($AE$1:$AE$326,SMALL(IF($AF$1:$AF$326=$AG324,ROW($AF$1:$AF$326)),COUNTIF($AG$1:$AG324,$AG324)),1)</f>
        <v>Wolverhampton</v>
      </c>
      <c r="AI324" t="str">
        <f t="shared" si="123"/>
        <v/>
      </c>
      <c r="AN324" t="e">
        <f t="shared" si="124"/>
        <v>#N/A</v>
      </c>
    </row>
    <row r="325" spans="1:40" x14ac:dyDescent="0.25">
      <c r="A325" t="s">
        <v>668</v>
      </c>
      <c r="B325" t="s">
        <v>669</v>
      </c>
      <c r="C325" t="s">
        <v>13</v>
      </c>
      <c r="D325" t="s">
        <v>18</v>
      </c>
      <c r="E325">
        <v>31940</v>
      </c>
      <c r="F325">
        <v>0.28673770771426776</v>
      </c>
      <c r="G325">
        <f>VLOOKUP($A325,'1213 rural'!$A$4:$C$329,2,FALSE)</f>
        <v>0.65423617926071309</v>
      </c>
      <c r="H325">
        <f>VLOOKUP($A325,'1213 rural'!$A$4:$C$329,3,FALSE)</f>
        <v>6</v>
      </c>
      <c r="I325">
        <f t="shared" si="125"/>
        <v>66</v>
      </c>
      <c r="J325" t="str">
        <f t="shared" si="126"/>
        <v/>
      </c>
      <c r="K325" t="str">
        <f t="shared" si="127"/>
        <v/>
      </c>
      <c r="L325" t="str">
        <f t="shared" si="128"/>
        <v>9999</v>
      </c>
      <c r="M325" t="str">
        <f t="shared" si="129"/>
        <v/>
      </c>
      <c r="N325" t="str">
        <f t="shared" si="130"/>
        <v/>
      </c>
      <c r="O325" t="str">
        <f t="shared" si="131"/>
        <v>9999</v>
      </c>
      <c r="P325" t="str">
        <f t="shared" si="132"/>
        <v/>
      </c>
      <c r="Q325" t="str">
        <f t="shared" si="133"/>
        <v/>
      </c>
      <c r="R325" t="str">
        <f t="shared" si="134"/>
        <v>9999</v>
      </c>
      <c r="S325" t="str">
        <f t="shared" si="135"/>
        <v/>
      </c>
      <c r="T325" t="str">
        <f t="shared" si="136"/>
        <v/>
      </c>
      <c r="U325" t="str">
        <f t="shared" si="137"/>
        <v>9999</v>
      </c>
      <c r="V325" t="str">
        <f t="shared" si="138"/>
        <v/>
      </c>
      <c r="W325" t="str">
        <f t="shared" si="139"/>
        <v/>
      </c>
      <c r="X325" t="str">
        <f t="shared" si="140"/>
        <v>9999</v>
      </c>
      <c r="Y325" t="str">
        <f t="shared" si="141"/>
        <v>Wyre</v>
      </c>
      <c r="Z325">
        <f t="shared" si="142"/>
        <v>0.65423617926071309</v>
      </c>
      <c r="AA325">
        <f t="shared" si="143"/>
        <v>17</v>
      </c>
      <c r="AE325" t="s">
        <v>670</v>
      </c>
      <c r="AF325">
        <f t="shared" si="122"/>
        <v>114</v>
      </c>
      <c r="AG325" t="str">
        <f t="array" ref="AG325">INDEX($AF$1:$AF$326,MATCH(SMALL(COUNTIF($AF$1:$AF$326,"&lt;"&amp;$AF$1:$AF$326),ROW($AF325:$AG325)),COUNTIF($AF$1:$AF$326,"&lt;"&amp;$AF$1:$AF$326),0))</f>
        <v>9999</v>
      </c>
      <c r="AH325" t="str">
        <f t="array" ref="AH325">INDEX($AE$1:$AE$326,SMALL(IF($AF$1:$AF$326=$AG325,ROW($AF$1:$AF$326)),COUNTIF($AG$1:$AG325,$AG325)),1)</f>
        <v>Worcester</v>
      </c>
      <c r="AI325" t="str">
        <f t="shared" si="123"/>
        <v/>
      </c>
      <c r="AN325" t="e">
        <f t="shared" si="124"/>
        <v>#N/A</v>
      </c>
    </row>
    <row r="326" spans="1:40" x14ac:dyDescent="0.25">
      <c r="A326" t="s">
        <v>670</v>
      </c>
      <c r="B326" t="s">
        <v>671</v>
      </c>
      <c r="C326" t="s">
        <v>58</v>
      </c>
      <c r="D326" t="s">
        <v>18</v>
      </c>
      <c r="E326">
        <v>22903</v>
      </c>
      <c r="F326">
        <v>0.23335405055681782</v>
      </c>
      <c r="G326">
        <f>VLOOKUP($A326,'1213 rural'!$A$4:$C$329,2,FALSE)</f>
        <v>0.84827920504120213</v>
      </c>
      <c r="H326">
        <f>VLOOKUP($A326,'1213 rural'!$A$4:$C$329,3,FALSE)</f>
        <v>7</v>
      </c>
      <c r="I326">
        <f t="shared" si="125"/>
        <v>114</v>
      </c>
      <c r="J326" t="str">
        <f t="shared" si="126"/>
        <v/>
      </c>
      <c r="K326" t="str">
        <f t="shared" si="127"/>
        <v/>
      </c>
      <c r="L326" t="str">
        <f t="shared" si="128"/>
        <v>9999</v>
      </c>
      <c r="M326" t="str">
        <f t="shared" si="129"/>
        <v/>
      </c>
      <c r="N326" t="str">
        <f t="shared" si="130"/>
        <v/>
      </c>
      <c r="O326" t="str">
        <f t="shared" si="131"/>
        <v>9999</v>
      </c>
      <c r="P326" t="str">
        <f t="shared" si="132"/>
        <v/>
      </c>
      <c r="Q326" t="str">
        <f t="shared" si="133"/>
        <v/>
      </c>
      <c r="R326" t="str">
        <f t="shared" si="134"/>
        <v>9999</v>
      </c>
      <c r="S326" t="str">
        <f t="shared" si="135"/>
        <v/>
      </c>
      <c r="T326" t="str">
        <f t="shared" si="136"/>
        <v/>
      </c>
      <c r="U326" t="str">
        <f t="shared" si="137"/>
        <v>9999</v>
      </c>
      <c r="V326" t="str">
        <f t="shared" si="138"/>
        <v/>
      </c>
      <c r="W326" t="str">
        <f t="shared" si="139"/>
        <v/>
      </c>
      <c r="X326" t="str">
        <f t="shared" si="140"/>
        <v>9999</v>
      </c>
      <c r="Y326" t="str">
        <f t="shared" si="141"/>
        <v>Wyre Forest</v>
      </c>
      <c r="Z326">
        <f t="shared" si="142"/>
        <v>0.84827920504120213</v>
      </c>
      <c r="AA326">
        <f t="shared" si="143"/>
        <v>29</v>
      </c>
      <c r="AE326" t="s">
        <v>672</v>
      </c>
      <c r="AF326">
        <f t="shared" si="122"/>
        <v>12</v>
      </c>
      <c r="AG326" t="str">
        <f t="array" ref="AG326">INDEX($AF$1:$AF$326,MATCH(SMALL(COUNTIF($AF$1:$AF$326,"&lt;"&amp;$AF$1:$AF$326),ROW($AF326:$AG326)),COUNTIF($AF$1:$AF$326,"&lt;"&amp;$AF$1:$AF$326),0))</f>
        <v>9999</v>
      </c>
      <c r="AH326" t="str">
        <f t="array" ref="AH326">INDEX($AE$1:$AE$326,SMALL(IF($AF$1:$AF$326=$AG326,ROW($AF$1:$AF$326)),COUNTIF($AG$1:$AG326,$AG326)),1)</f>
        <v>Worthing</v>
      </c>
      <c r="AI326" t="str">
        <f t="shared" si="123"/>
        <v/>
      </c>
      <c r="AN326" t="e">
        <f t="shared" si="124"/>
        <v>#N/A</v>
      </c>
    </row>
    <row r="327" spans="1:40" x14ac:dyDescent="0.25">
      <c r="A327" t="s">
        <v>672</v>
      </c>
      <c r="B327" t="s">
        <v>673</v>
      </c>
      <c r="C327" t="s">
        <v>40</v>
      </c>
      <c r="D327" t="s">
        <v>23</v>
      </c>
      <c r="E327">
        <v>33408</v>
      </c>
      <c r="F327">
        <v>0.165020968451002</v>
      </c>
      <c r="G327">
        <f>VLOOKUP($A327,'1213 rural'!$A$4:$C$329,2,FALSE)</f>
        <v>0.44256180059429728</v>
      </c>
      <c r="H327">
        <f>VLOOKUP($A327,'1213 rural'!$A$4:$C$329,3,FALSE)</f>
        <v>7</v>
      </c>
      <c r="I327">
        <f t="shared" ref="I327" si="144">RANK(G327,G$2:G$327,1)</f>
        <v>12</v>
      </c>
      <c r="J327" t="str">
        <f t="shared" si="126"/>
        <v/>
      </c>
      <c r="K327" t="str">
        <f t="shared" si="127"/>
        <v/>
      </c>
      <c r="L327" t="str">
        <f t="shared" si="128"/>
        <v>9999</v>
      </c>
      <c r="M327" t="str">
        <f t="shared" si="129"/>
        <v/>
      </c>
      <c r="N327" t="str">
        <f t="shared" si="130"/>
        <v/>
      </c>
      <c r="O327" t="str">
        <f t="shared" si="131"/>
        <v>9999</v>
      </c>
      <c r="P327" t="str">
        <f t="shared" si="132"/>
        <v>York</v>
      </c>
      <c r="Q327">
        <f t="shared" si="133"/>
        <v>0.44256180059429728</v>
      </c>
      <c r="R327">
        <f t="shared" si="134"/>
        <v>2</v>
      </c>
      <c r="S327" t="str">
        <f t="shared" si="135"/>
        <v/>
      </c>
      <c r="T327" t="str">
        <f t="shared" si="136"/>
        <v/>
      </c>
      <c r="U327" t="str">
        <f t="shared" si="137"/>
        <v>9999</v>
      </c>
      <c r="V327" t="str">
        <f t="shared" si="138"/>
        <v/>
      </c>
      <c r="W327" t="str">
        <f t="shared" si="139"/>
        <v/>
      </c>
      <c r="X327" t="str">
        <f t="shared" si="140"/>
        <v>9999</v>
      </c>
      <c r="Y327" t="str">
        <f t="shared" si="141"/>
        <v/>
      </c>
      <c r="Z327" t="str">
        <f t="shared" si="142"/>
        <v/>
      </c>
      <c r="AA327" t="str">
        <f t="shared" si="143"/>
        <v>9999</v>
      </c>
    </row>
    <row r="330" spans="1:40" x14ac:dyDescent="0.25">
      <c r="C330" t="s">
        <v>35</v>
      </c>
      <c r="D330">
        <f>COUNTIF(D$2:D$327,C330)</f>
        <v>71</v>
      </c>
      <c r="K330">
        <f>AVERAGE(K2:K327)</f>
        <v>1.4101532550107316</v>
      </c>
      <c r="N330">
        <f>AVERAGE(N2:N327)</f>
        <v>0.98894524732074629</v>
      </c>
      <c r="Q330">
        <f>AVERAGE(Q2:Q327)</f>
        <v>1.1577656040356519</v>
      </c>
      <c r="T330">
        <f>AVERAGE(T2:T327)</f>
        <v>0.78962570323276049</v>
      </c>
      <c r="W330">
        <f>AVERAGE(W2:W327)</f>
        <v>0.6279031113546879</v>
      </c>
      <c r="Z330">
        <f>AVERAGE(Z2:Z327)</f>
        <v>0.76679438988080306</v>
      </c>
    </row>
    <row r="331" spans="1:40" x14ac:dyDescent="0.25">
      <c r="C331" t="s">
        <v>10</v>
      </c>
      <c r="D331">
        <f t="shared" ref="D331:D335" si="145">COUNTIF(D$2:D$327,C331)</f>
        <v>39</v>
      </c>
    </row>
    <row r="332" spans="1:40" x14ac:dyDescent="0.25">
      <c r="C332" t="s">
        <v>23</v>
      </c>
      <c r="D332">
        <f t="shared" si="145"/>
        <v>58</v>
      </c>
    </row>
    <row r="333" spans="1:40" x14ac:dyDescent="0.25">
      <c r="C333" t="s">
        <v>28</v>
      </c>
      <c r="D333">
        <f t="shared" si="145"/>
        <v>48</v>
      </c>
    </row>
    <row r="334" spans="1:40" x14ac:dyDescent="0.25">
      <c r="C334" t="s">
        <v>14</v>
      </c>
      <c r="D334">
        <f t="shared" si="145"/>
        <v>55</v>
      </c>
    </row>
    <row r="335" spans="1:40" x14ac:dyDescent="0.25">
      <c r="C335" t="s">
        <v>18</v>
      </c>
      <c r="D335">
        <f t="shared" si="145"/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Z335"/>
  <sheetViews>
    <sheetView zoomScale="55" zoomScaleNormal="55" workbookViewId="0">
      <selection activeCell="H2" sqref="H2:H327"/>
    </sheetView>
  </sheetViews>
  <sheetFormatPr defaultRowHeight="15" x14ac:dyDescent="0.25"/>
  <sheetData>
    <row r="1" spans="1:7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675</v>
      </c>
      <c r="H1" t="s">
        <v>674</v>
      </c>
      <c r="I1" t="s">
        <v>676</v>
      </c>
      <c r="J1" s="34" t="str">
        <f>C330</f>
        <v>Major Urban</v>
      </c>
      <c r="K1" s="34"/>
      <c r="L1" s="34"/>
      <c r="M1" s="33" t="str">
        <f>C331</f>
        <v>Large Urban</v>
      </c>
      <c r="N1" s="33"/>
      <c r="O1" s="33"/>
      <c r="P1" s="32" t="str">
        <f>C332</f>
        <v>Other Urban</v>
      </c>
      <c r="Q1" s="32"/>
      <c r="R1" s="32"/>
      <c r="S1" s="35" t="str">
        <f>C333</f>
        <v>Rural-50</v>
      </c>
      <c r="T1" s="35"/>
      <c r="U1" s="35"/>
      <c r="V1" s="36" t="str">
        <f>C334</f>
        <v>Rural-80</v>
      </c>
      <c r="W1" s="36"/>
      <c r="X1" s="36"/>
      <c r="Y1" s="33" t="str">
        <f>C335</f>
        <v>Significant Rural</v>
      </c>
      <c r="Z1" s="33"/>
      <c r="AA1" s="33"/>
      <c r="AD1" t="s">
        <v>677</v>
      </c>
      <c r="AE1" t="s">
        <v>7</v>
      </c>
      <c r="AF1">
        <f>LOOKUP(AE1,$A$2:$A$327,I$2:I$327)</f>
        <v>121</v>
      </c>
      <c r="AG1">
        <f t="array" ref="AG1">INDEX($AF$1:$AF$326,MATCH(SMALL(COUNTIF($AF$1:$AF$326,"&lt;"&amp;$AF$1:$AF$326),ROW($AF1:$AG1)),COUNTIF($AF$1:$AF$326,"&lt;"&amp;$AF$1:$AF$326),0))</f>
        <v>1</v>
      </c>
      <c r="AH1" t="str">
        <f t="array" ref="AH1">INDEX($AE$1:$AE$326,SMALL(IF($AF$1:$AF$326=$AG1,ROW($AF$1:$AF$326)),COUNTIF($AG$1:$AG1,$AG1)),1)</f>
        <v>Mole Valley</v>
      </c>
      <c r="AI1">
        <f>LOOKUP(AH1,$A$2:$A$327,$G$2:$G$327)</f>
        <v>0.41821006093918034</v>
      </c>
      <c r="AL1" t="str">
        <f>C330&amp;" Ranking"</f>
        <v>Major Urban Ranking</v>
      </c>
      <c r="AM1" t="s">
        <v>32</v>
      </c>
      <c r="AN1">
        <f>LOOKUP(AM1,$A$2:$A$327,L$2:L$327)</f>
        <v>29</v>
      </c>
      <c r="AO1">
        <f t="array" ref="AO1">INDEX($AN$1:$AN$71,MATCH(SMALL(COUNTIF($AN$1:$AN$71,"&lt;"&amp;$AN$1:$AN$71),ROW($AN1:$AO1)),COUNTIF($AN$1:$AN$71,"&lt;"&amp;$AN$1:$AN$71),0))</f>
        <v>1</v>
      </c>
      <c r="AP1" t="str">
        <f t="array" ref="AP1">INDEX($AM$1:$AM$71,SMALL(IF($AN$1:$AN$71=$AO1,ROW($AN$1:$AN$71)),COUNTIF($AO$1:$AO1,$AO1)),1)</f>
        <v>Epsom and Ewell</v>
      </c>
      <c r="AQ1">
        <f>LOOKUP(AP1,$A$2:$A$327,$G$2:$G$327)</f>
        <v>0.43036204206788958</v>
      </c>
      <c r="AS1" t="str">
        <f>C331&amp;" Ranking"</f>
        <v>Large Urban Ranking</v>
      </c>
      <c r="AT1" t="s">
        <v>7</v>
      </c>
      <c r="AU1">
        <f>LOOKUP(AT1,$A$2:$A$327,O$2:O$327)</f>
        <v>11</v>
      </c>
      <c r="AV1">
        <f t="array" ref="AV1">INDEX($AU$1:$AU$39,MATCH(SMALL(COUNTIF($AU$1:$AU$39,"&lt;"&amp;$AU$1:$AU$39),ROW($AU1:$AV1)),COUNTIF($AU$1:$AU$39,"&lt;"&amp;$AU$1:$AU$39),0))</f>
        <v>1</v>
      </c>
      <c r="AW1" t="str">
        <f t="array" ref="AW1">INDEX($AT$1:$AT$39,SMALL(IF($AU$1:$AU$39=$AV1,ROW($AU$1:$AU$39)),COUNTIF($AV$1:$AV1,$AV1)),1)</f>
        <v>South Gloucestershire</v>
      </c>
      <c r="AX1">
        <f>LOOKUP(AW1,$A$2:$A$327,$G$2:$G$327)</f>
        <v>0.50101676932598505</v>
      </c>
      <c r="AZ1" t="str">
        <f>C332&amp;" Ranking"</f>
        <v>Other Urban Ranking</v>
      </c>
      <c r="BA1" t="s">
        <v>21</v>
      </c>
      <c r="BB1">
        <f>LOOKUP(BA1,$A$2:$A$327,R$2:R$327)</f>
        <v>34</v>
      </c>
      <c r="BC1">
        <f t="array" ref="BC1">INDEX($BB$1:$BB$58,MATCH(SMALL(COUNTIF($BB$1:$BB$58,"&lt;"&amp;$BB$1:$BB$58),ROW($BB1:$BC1)),COUNTIF($BB$1:$BB$58,"&lt;"&amp;$BB$1:$BB$58),0))</f>
        <v>1</v>
      </c>
      <c r="BD1" t="str">
        <f t="array" ref="BD1">INDEX($BA$1:$BA$58,SMALL(IF($BB$1:$BB$58=$BC1,ROW($BB$1:$BB$58)),COUNTIF($BC$1:$BC1,$BC1)),1)</f>
        <v>Barrow-in-Furness</v>
      </c>
      <c r="BE1">
        <f>LOOKUP(BD1,$A$2:$A$327,$G$2:$G$327)</f>
        <v>0.47744091668656002</v>
      </c>
      <c r="BG1" t="str">
        <f>C333&amp;" Ranking"</f>
        <v>Rural-50 Ranking</v>
      </c>
      <c r="BH1" t="s">
        <v>26</v>
      </c>
      <c r="BI1">
        <f>LOOKUP(BH1,$A$2:$A$327,U$2:U$327)</f>
        <v>26</v>
      </c>
      <c r="BJ1">
        <f t="array" ref="BJ1">INDEX($BI$1:$BI$48,MATCH(SMALL(COUNTIF($BI$1:$BI$48,"&lt;"&amp;$BI$1:$BI$48),ROW($BI1:$BJ1)),COUNTIF($BI$1:$BI$48,"&lt;"&amp;$BI$1:$BI$48),0))</f>
        <v>1</v>
      </c>
      <c r="BK1" t="str">
        <f t="array" ref="BK1">INDEX($BH$1:$BH$48,SMALL(IF($BI$1:$BI$48=$BJ1,ROW($BI$1:$BI$48)),COUNTIF($BJ$1:$BJ1,$BJ1)),1)</f>
        <v>Vale of White Horse</v>
      </c>
      <c r="BL1">
        <f>LOOKUP(BK1,$A$2:$A$327,$G$2:$G$327)</f>
        <v>0.46994488828128334</v>
      </c>
      <c r="BN1" t="str">
        <f>C334&amp;" Ranking"</f>
        <v>Rural-80 Ranking</v>
      </c>
      <c r="BO1" t="s">
        <v>11</v>
      </c>
      <c r="BP1" t="str">
        <f>LOOKUP(BO1,$A$2:$A$327,X$2:X$327)</f>
        <v>9999</v>
      </c>
      <c r="BQ1">
        <f t="array" ref="BQ1">INDEX($BP$1:$BP$55,MATCH(SMALL(COUNTIF($BP$1:$BP$55,"&lt;"&amp;$BP$1:$BP$55),ROW($BP1:$BQ1)),COUNTIF($BP$1:$BP$55,"&lt;"&amp;$BP$1:$BP$55),0))</f>
        <v>1</v>
      </c>
      <c r="BR1" t="str">
        <f t="array" ref="BR1">INDEX($BO$1:$BO$55,SMALL(IF($BP$1:$BP$55=$BQ1,ROW($BP$1:$BP$55)),COUNTIF($BQ$1:$BQ1,$BQ1)),1)</f>
        <v>Uttlesford</v>
      </c>
      <c r="BS1">
        <f>LOOKUP(BR1,$A$2:$A$327,$G$2:$G$327)</f>
        <v>0.41861438638107867</v>
      </c>
      <c r="BU1" t="str">
        <f>C335&amp;" Ranking"</f>
        <v>Significant Rural Ranking</v>
      </c>
      <c r="BV1" t="s">
        <v>15</v>
      </c>
      <c r="BW1">
        <f>LOOKUP(BV1,$A$2:$A$327,AA$2:AA$327)</f>
        <v>52</v>
      </c>
      <c r="BX1">
        <f t="array" ref="BX1">INDEX($BW$1:$BW$55,MATCH(SMALL(COUNTIF($BW$1:$BW$55,"&lt;"&amp;$BW$1:$BW$55),ROW($BW1:$BX1)),COUNTIF($BW$1:$BW$55,"&lt;"&amp;$BW$1:$BW$55),0))</f>
        <v>1</v>
      </c>
      <c r="BY1" t="str">
        <f t="array" ref="BY1">INDEX($BV$1:$BV$55,SMALL(IF($BW$1:$BW$55=$BX1,ROW($BW$1:$BW$55)),COUNTIF($BX$1:$BX1,$BX1)),1)</f>
        <v>Mole Valley</v>
      </c>
      <c r="BZ1">
        <f>LOOKUP(BY1,$A$2:$A$327,$G$2:$G$327)</f>
        <v>0.41821006093918034</v>
      </c>
    </row>
    <row r="2" spans="1:78" x14ac:dyDescent="0.25">
      <c r="A2" t="s">
        <v>7</v>
      </c>
      <c r="B2" t="s">
        <v>8</v>
      </c>
      <c r="C2" t="s">
        <v>9</v>
      </c>
      <c r="D2" t="s">
        <v>10</v>
      </c>
      <c r="E2">
        <v>61630</v>
      </c>
      <c r="F2">
        <v>1</v>
      </c>
      <c r="G2">
        <f>VLOOKUP($A2,'1213 urban'!$A$4:$C$329,2,FALSE)</f>
        <v>0.78051826412738057</v>
      </c>
      <c r="H2">
        <f>VLOOKUP($A2,'1213 urban'!$A$4:$C$329,3,FALSE)</f>
        <v>15</v>
      </c>
      <c r="I2">
        <f>IF(G2="","9999",RANK(G2,G$2:G$327,1))</f>
        <v>121</v>
      </c>
      <c r="J2" t="str">
        <f>IF($D2=$C$330,$A2,"")</f>
        <v/>
      </c>
      <c r="K2" t="str">
        <f>IF($D2=$C$330,$G2,"")</f>
        <v/>
      </c>
      <c r="L2" t="str">
        <f>IF(K2="","9999",IF($D2=$C$330,RANK(K2,K$2:K$327,1),""))</f>
        <v>9999</v>
      </c>
      <c r="M2" t="str">
        <f>IF($D2=$C$331,$A2,"")</f>
        <v>Adur</v>
      </c>
      <c r="N2">
        <f>IF($D2=$C$331,$G2,"")</f>
        <v>0.78051826412738057</v>
      </c>
      <c r="O2">
        <f>IF(N2="","9999",IF($D2=$C$331,RANK(N2,N$2:N$327,1),""))</f>
        <v>11</v>
      </c>
      <c r="P2" t="str">
        <f>IF($D2=$C$332,$A2,"")</f>
        <v/>
      </c>
      <c r="Q2" t="str">
        <f>IF($D2=$C$332,$G2,"")</f>
        <v/>
      </c>
      <c r="R2" t="str">
        <f>IF(Q2="","9999",IF($D2=$C$332,RANK(Q2,Q$2:Q$327,1),""))</f>
        <v>9999</v>
      </c>
      <c r="S2" t="str">
        <f>IF($D2=$C$333,$A2,"")</f>
        <v/>
      </c>
      <c r="T2" t="str">
        <f>IF($D2=$C$333,$G2,"")</f>
        <v/>
      </c>
      <c r="U2" t="str">
        <f>IF(T2="","9999",IF($D2=$C$333,RANK(T2,T$2:T$327,1),""))</f>
        <v>9999</v>
      </c>
      <c r="V2" t="str">
        <f>IF($D2=$C$334,$A2,"")</f>
        <v/>
      </c>
      <c r="W2" t="str">
        <f>IF($D2=$C$334,$G2,"")</f>
        <v/>
      </c>
      <c r="X2" t="str">
        <f>IF(W2="","9999",IF($D2=$C$334,RANK(W2,W$2:W$327,1),""))</f>
        <v>9999</v>
      </c>
      <c r="Y2" t="str">
        <f>IF($D2=$C$335,$A2,"")</f>
        <v/>
      </c>
      <c r="Z2" t="str">
        <f>IF($D2=$C$335,$G2,"")</f>
        <v/>
      </c>
      <c r="AA2" t="str">
        <f>IF(Z2="","9999",IF($D2=$C$335,RANK(Z2,Z$2:Z$327,1),""))</f>
        <v>9999</v>
      </c>
      <c r="AD2">
        <v>326</v>
      </c>
      <c r="AE2" t="s">
        <v>11</v>
      </c>
      <c r="AF2" t="str">
        <f t="shared" ref="AF2:AF65" si="0">LOOKUP(AE2,$A$2:$A$327,I$2:I$327)</f>
        <v>9999</v>
      </c>
      <c r="AG2">
        <f t="array" ref="AG2">INDEX($AF$1:$AF$326,MATCH(SMALL(COUNTIF($AF$1:$AF$326,"&lt;"&amp;$AF$1:$AF$326),ROW($AF2:$AG2)),COUNTIF($AF$1:$AF$326,"&lt;"&amp;$AF$1:$AF$326),0))</f>
        <v>2</v>
      </c>
      <c r="AH2" t="str">
        <f t="array" ref="AH2">INDEX($AE$1:$AE$326,SMALL(IF($AF$1:$AF$326=$AG2,ROW($AF$1:$AF$326)),COUNTIF($AG$1:$AG2,$AG2)),1)</f>
        <v>Uttlesford</v>
      </c>
      <c r="AI2">
        <f t="shared" ref="AI2:AI65" si="1">LOOKUP(AH2,$A$2:$A$327,$G$2:$G$327)</f>
        <v>0.41861438638107867</v>
      </c>
      <c r="AL2">
        <v>71</v>
      </c>
      <c r="AM2" t="s">
        <v>36</v>
      </c>
      <c r="AN2">
        <f t="shared" ref="AN2:AN65" si="2">LOOKUP(AM2,$A$2:$A$327,L$2:L$327)</f>
        <v>30</v>
      </c>
      <c r="AO2">
        <f t="array" ref="AO2">INDEX($AN$1:$AN$71,MATCH(SMALL(COUNTIF($AN$1:$AN$71,"&lt;"&amp;$AN$1:$AN$71),ROW($AN2:$AO2)),COUNTIF($AN$1:$AN$71,"&lt;"&amp;$AN$1:$AN$71),0))</f>
        <v>2</v>
      </c>
      <c r="AP2" t="str">
        <f t="array" ref="AP2">INDEX($AM$1:$AM$71,SMALL(IF($AN$1:$AN$71=$AO2,ROW($AN$1:$AN$71)),COUNTIF($AO$1:$AO2,$AO2)),1)</f>
        <v>Greenwich</v>
      </c>
      <c r="AQ2">
        <f t="shared" ref="AQ2:AQ65" si="3">LOOKUP(AP2,$A$2:$A$327,$G$2:$G$327)</f>
        <v>0.49444088090656402</v>
      </c>
      <c r="AS2">
        <v>39</v>
      </c>
      <c r="AT2" t="s">
        <v>19</v>
      </c>
      <c r="AU2">
        <f t="shared" ref="AU2:AU39" si="4">LOOKUP(AT2,$A$2:$A$327,O$2:O$327)</f>
        <v>4</v>
      </c>
      <c r="AV2">
        <f t="array" ref="AV2">INDEX($AU$1:$AU$39,MATCH(SMALL(COUNTIF($AU$1:$AU$39,"&lt;"&amp;$AU$1:$AU$39),ROW($AU2:$AV2)),COUNTIF($AU$1:$AU$39,"&lt;"&amp;$AU$1:$AU$39),0))</f>
        <v>2</v>
      </c>
      <c r="AW2" t="str">
        <f t="array" ref="AW2">INDEX($AT$1:$AT$39,SMALL(IF($AU$1:$AU$39=$AV2,ROW($AU$1:$AU$39)),COUNTIF($AV$1:$AV2,$AV2)),1)</f>
        <v>Erewash</v>
      </c>
      <c r="AX2">
        <f t="shared" ref="AX2:AX39" si="5">LOOKUP(AW2,$A$2:$A$327,$G$2:$G$327)</f>
        <v>0.53916660248016635</v>
      </c>
      <c r="AZ2">
        <v>58</v>
      </c>
      <c r="BA2" t="s">
        <v>38</v>
      </c>
      <c r="BB2">
        <f t="shared" ref="BB2:BB58" si="6">LOOKUP(BA2,$A$2:$A$327,R$2:R$327)</f>
        <v>45</v>
      </c>
      <c r="BC2">
        <f t="array" ref="BC2">INDEX($BB$1:$BB$58,MATCH(SMALL(COUNTIF($BB$1:$BB$58,"&lt;"&amp;$BB$1:$BB$58),ROW($BB2:$BC2)),COUNTIF($BB$1:$BB$58,"&lt;"&amp;$BB$1:$BB$58),0))</f>
        <v>2</v>
      </c>
      <c r="BD2" t="str">
        <f t="array" ref="BD2">INDEX($BA$1:$BA$58,SMALL(IF($BB$1:$BB$58=$BC2,ROW($BB$1:$BB$58)),COUNTIF($BC$1:$BC2,$BC2)),1)</f>
        <v>Eastbourne</v>
      </c>
      <c r="BE2">
        <f t="shared" ref="BE2:BE58" si="7">LOOKUP(BD2,$A$2:$A$327,$G$2:$G$327)</f>
        <v>0.47970395413116473</v>
      </c>
      <c r="BG2">
        <v>48</v>
      </c>
      <c r="BH2" t="s">
        <v>47</v>
      </c>
      <c r="BI2">
        <f t="shared" ref="BI2:BI48" si="8">LOOKUP(BH2,$A$2:$A$327,U$2:U$327)</f>
        <v>32</v>
      </c>
      <c r="BJ2">
        <f t="array" ref="BJ2">INDEX($BI$1:$BI$48,MATCH(SMALL(COUNTIF($BI$1:$BI$48,"&lt;"&amp;$BI$1:$BI$48),ROW($BI2:$BJ2)),COUNTIF($BI$1:$BI$48,"&lt;"&amp;$BI$1:$BI$48),0))</f>
        <v>2</v>
      </c>
      <c r="BK2" t="str">
        <f t="array" ref="BK2">INDEX($BH$1:$BH$48,SMALL(IF($BI$1:$BI$48=$BJ2,ROW($BI$1:$BI$48)),COUNTIF($BJ$1:$BJ2,$BJ2)),1)</f>
        <v>Rother</v>
      </c>
      <c r="BL2">
        <f t="shared" ref="BL2:BL48" si="9">LOOKUP(BK2,$A$2:$A$327,$G$2:$G$327)</f>
        <v>0.47422261364406204</v>
      </c>
      <c r="BN2">
        <v>55</v>
      </c>
      <c r="BO2" t="s">
        <v>29</v>
      </c>
      <c r="BP2">
        <f t="shared" ref="BP2:BP55" si="10">LOOKUP(BO2,$A$2:$A$327,X$2:X$327)</f>
        <v>23</v>
      </c>
      <c r="BQ2">
        <f t="array" ref="BQ2">INDEX($BP$1:$BP$55,MATCH(SMALL(COUNTIF($BP$1:$BP$55,"&lt;"&amp;$BP$1:$BP$55),ROW($BP2:$BQ2)),COUNTIF($BP$1:$BP$55,"&lt;"&amp;$BP$1:$BP$55),0))</f>
        <v>2</v>
      </c>
      <c r="BR2" t="str">
        <f t="array" ref="BR2">INDEX($BO$1:$BO$55,SMALL(IF($BP$1:$BP$55=$BQ2,ROW($BP$1:$BP$55)),COUNTIF($BQ$1:$BQ2,$BQ2)),1)</f>
        <v>Mendip</v>
      </c>
      <c r="BS2">
        <f t="shared" ref="BS2:BS55" si="11">LOOKUP(BR2,$A$2:$A$327,$G$2:$G$327)</f>
        <v>0.5175090564084871</v>
      </c>
      <c r="BU2">
        <v>55</v>
      </c>
      <c r="BV2" t="s">
        <v>24</v>
      </c>
      <c r="BW2">
        <f t="shared" ref="BW2:BW55" si="12">LOOKUP(BV2,$A$2:$A$327,AA$2:AA$327)</f>
        <v>7</v>
      </c>
      <c r="BX2">
        <f t="array" ref="BX2">INDEX($BW$1:$BW$55,MATCH(SMALL(COUNTIF($BW$1:$BW$55,"&lt;"&amp;$BW$1:$BW$55),ROW($BW2:$BX2)),COUNTIF($BW$1:$BW$55,"&lt;"&amp;$BW$1:$BW$55),0))</f>
        <v>2</v>
      </c>
      <c r="BY2" t="str">
        <f t="array" ref="BY2">INDEX($BV$1:$BV$55,SMALL(IF($BW$1:$BW$55=$BX2,ROW($BW$1:$BW$55)),COUNTIF($BX$1:$BX2,$BX2)),1)</f>
        <v>Shepway</v>
      </c>
      <c r="BZ2">
        <f t="shared" ref="BZ2:BZ55" si="13">LOOKUP(BY2,$A$2:$A$327,$G$2:$G$327)</f>
        <v>0.42961477874838894</v>
      </c>
    </row>
    <row r="3" spans="1:78" x14ac:dyDescent="0.25">
      <c r="A3" t="s">
        <v>11</v>
      </c>
      <c r="B3" t="s">
        <v>12</v>
      </c>
      <c r="C3" t="s">
        <v>13</v>
      </c>
      <c r="D3" t="s">
        <v>14</v>
      </c>
      <c r="E3">
        <v>27793</v>
      </c>
      <c r="F3">
        <v>0.29539995323427504</v>
      </c>
      <c r="G3" t="str">
        <f>VLOOKUP($A3,'1213 urban'!$A$4:$C$329,2,FALSE)</f>
        <v/>
      </c>
      <c r="H3" t="str">
        <f>VLOOKUP($A3,'1213 urban'!$A$4:$C$329,3,FALSE)</f>
        <v/>
      </c>
      <c r="I3" t="str">
        <f t="shared" ref="I3:I66" si="14">IF(G3="","9999",RANK(G3,G$2:G$327,1))</f>
        <v>9999</v>
      </c>
      <c r="J3" t="str">
        <f t="shared" ref="J3:J66" si="15">IF($D3=$C$330,$A3,"")</f>
        <v/>
      </c>
      <c r="K3" t="str">
        <f t="shared" ref="K3:K66" si="16">IF($D3=$C$330,$G3,"")</f>
        <v/>
      </c>
      <c r="L3" t="str">
        <f t="shared" ref="L3:L66" si="17">IF(K3="","9999",IF($D3=$C$330,RANK(K3,K$2:K$327,1),""))</f>
        <v>9999</v>
      </c>
      <c r="M3" t="str">
        <f t="shared" ref="M3:M66" si="18">IF($D3=$C$331,$A3,"")</f>
        <v/>
      </c>
      <c r="N3" t="str">
        <f t="shared" ref="N3:N66" si="19">IF($D3=$C$331,$G3,"")</f>
        <v/>
      </c>
      <c r="O3" t="str">
        <f t="shared" ref="O3:O66" si="20">IF(N3="","9999",IF($D3=$C$331,RANK(N3,N$2:N$327,1),""))</f>
        <v>9999</v>
      </c>
      <c r="P3" t="str">
        <f t="shared" ref="P3:P66" si="21">IF($D3=$C$332,$A3,"")</f>
        <v/>
      </c>
      <c r="Q3" t="str">
        <f t="shared" ref="Q3:Q66" si="22">IF($D3=$C$332,$G3,"")</f>
        <v/>
      </c>
      <c r="R3" t="str">
        <f t="shared" ref="R3:R66" si="23">IF(Q3="","9999",IF($D3=$C$332,RANK(Q3,Q$2:Q$327,1),""))</f>
        <v>9999</v>
      </c>
      <c r="S3" t="str">
        <f t="shared" ref="S3:S66" si="24">IF($D3=$C$333,$A3,"")</f>
        <v/>
      </c>
      <c r="T3" t="str">
        <f t="shared" ref="T3:T66" si="25">IF($D3=$C$333,$G3,"")</f>
        <v/>
      </c>
      <c r="U3" t="str">
        <f t="shared" ref="U3:U66" si="26">IF(T3="","9999",IF($D3=$C$333,RANK(T3,T$2:T$327,1),""))</f>
        <v>9999</v>
      </c>
      <c r="V3" t="str">
        <f t="shared" ref="V3:V66" si="27">IF($D3=$C$334,$A3,"")</f>
        <v>Allerdale</v>
      </c>
      <c r="W3" t="str">
        <f t="shared" ref="W3:W66" si="28">IF($D3=$C$334,$G3,"")</f>
        <v/>
      </c>
      <c r="X3" t="str">
        <f t="shared" ref="X3:X66" si="29">IF(W3="","9999",IF($D3=$C$334,RANK(W3,W$2:W$327,1),""))</f>
        <v>9999</v>
      </c>
      <c r="Y3" t="str">
        <f t="shared" ref="Y3:Y66" si="30">IF($D3=$C$335,$A3,"")</f>
        <v/>
      </c>
      <c r="Z3" t="str">
        <f t="shared" ref="Z3:Z66" si="31">IF($D3=$C$335,$G3,"")</f>
        <v/>
      </c>
      <c r="AA3" t="str">
        <f t="shared" ref="AA3:AA66" si="32">IF(Z3="","9999",IF($D3=$C$335,RANK(Z3,Z$2:Z$327,1),""))</f>
        <v>9999</v>
      </c>
      <c r="AE3" t="s">
        <v>15</v>
      </c>
      <c r="AF3">
        <f t="shared" si="0"/>
        <v>285</v>
      </c>
      <c r="AG3">
        <f t="array" ref="AG3">INDEX($AF$1:$AF$326,MATCH(SMALL(COUNTIF($AF$1:$AF$326,"&lt;"&amp;$AF$1:$AF$326),ROW($AF3:$AG3)),COUNTIF($AF$1:$AF$326,"&lt;"&amp;$AF$1:$AF$326),0))</f>
        <v>3</v>
      </c>
      <c r="AH3" t="str">
        <f t="array" ref="AH3">INDEX($AE$1:$AE$326,SMALL(IF($AF$1:$AF$326=$AG3,ROW($AF$1:$AF$326)),COUNTIF($AG$1:$AG3,$AG3)),1)</f>
        <v>Shepway</v>
      </c>
      <c r="AI3">
        <f t="shared" si="1"/>
        <v>0.42961477874838894</v>
      </c>
      <c r="AM3" t="s">
        <v>54</v>
      </c>
      <c r="AN3">
        <f t="shared" si="2"/>
        <v>10</v>
      </c>
      <c r="AO3">
        <f t="array" ref="AO3">INDEX($AN$1:$AN$71,MATCH(SMALL(COUNTIF($AN$1:$AN$71,"&lt;"&amp;$AN$1:$AN$71),ROW($AN3:$AO3)),COUNTIF($AN$1:$AN$71,"&lt;"&amp;$AN$1:$AN$71),0))</f>
        <v>3</v>
      </c>
      <c r="AP3" t="str">
        <f t="array" ref="AP3">INDEX($AM$1:$AM$71,SMALL(IF($AN$1:$AN$71=$AO3,ROW($AN$1:$AN$71)),COUNTIF($AO$1:$AO3,$AO3)),1)</f>
        <v>Broxbourne</v>
      </c>
      <c r="AQ3">
        <f t="shared" si="3"/>
        <v>0.49872738529270144</v>
      </c>
      <c r="AT3" t="s">
        <v>59</v>
      </c>
      <c r="AU3">
        <f t="shared" si="4"/>
        <v>20</v>
      </c>
      <c r="AV3">
        <f t="array" ref="AV3">INDEX($AU$1:$AU$39,MATCH(SMALL(COUNTIF($AU$1:$AU$39,"&lt;"&amp;$AU$1:$AU$39),ROW($AU3:$AV3)),COUNTIF($AU$1:$AU$39,"&lt;"&amp;$AU$1:$AU$39),0))</f>
        <v>3</v>
      </c>
      <c r="AW3" t="str">
        <f t="array" ref="AW3">INDEX($AT$1:$AT$39,SMALL(IF($AU$1:$AU$39=$AV3,ROW($AU$1:$AU$39)),COUNTIF($AV$1:$AV3,$AV3)),1)</f>
        <v>Brighton and Hove</v>
      </c>
      <c r="AX3">
        <f t="shared" si="5"/>
        <v>0.54757262858930855</v>
      </c>
      <c r="BA3" t="s">
        <v>41</v>
      </c>
      <c r="BB3">
        <f t="shared" si="6"/>
        <v>1</v>
      </c>
      <c r="BC3">
        <f t="array" ref="BC3">INDEX($BB$1:$BB$58,MATCH(SMALL(COUNTIF($BB$1:$BB$58,"&lt;"&amp;$BB$1:$BB$58),ROW($BB3:$BC3)),COUNTIF($BB$1:$BB$58,"&lt;"&amp;$BB$1:$BB$58),0))</f>
        <v>3</v>
      </c>
      <c r="BD3" t="str">
        <f t="array" ref="BD3">INDEX($BA$1:$BA$58,SMALL(IF($BB$1:$BB$58=$BC3,ROW($BB$1:$BB$58)),COUNTIF($BC$1:$BC3,$BC3)),1)</f>
        <v>Reigate and Banstead</v>
      </c>
      <c r="BE3">
        <f t="shared" si="7"/>
        <v>0.55115486169858241</v>
      </c>
      <c r="BH3" t="s">
        <v>77</v>
      </c>
      <c r="BI3">
        <f t="shared" si="8"/>
        <v>46</v>
      </c>
      <c r="BJ3">
        <f t="array" ref="BJ3">INDEX($BI$1:$BI$48,MATCH(SMALL(COUNTIF($BI$1:$BI$48,"&lt;"&amp;$BI$1:$BI$48),ROW($BI3:$BJ3)),COUNTIF($BI$1:$BI$48,"&lt;"&amp;$BI$1:$BI$48),0))</f>
        <v>3</v>
      </c>
      <c r="BK3" t="str">
        <f t="array" ref="BK3">INDEX($BH$1:$BH$48,SMALL(IF($BI$1:$BI$48=$BJ3,ROW($BI$1:$BI$48)),COUNTIF($BJ$1:$BJ3,$BJ3)),1)</f>
        <v>Horsham</v>
      </c>
      <c r="BL3">
        <f t="shared" si="9"/>
        <v>0.47928791509756935</v>
      </c>
      <c r="BO3" t="s">
        <v>79</v>
      </c>
      <c r="BP3">
        <f t="shared" si="10"/>
        <v>19</v>
      </c>
      <c r="BQ3">
        <f t="array" ref="BQ3">INDEX($BP$1:$BP$55,MATCH(SMALL(COUNTIF($BP$1:$BP$55,"&lt;"&amp;$BP$1:$BP$55),ROW($BP3:$BQ3)),COUNTIF($BP$1:$BP$55,"&lt;"&amp;$BP$1:$BP$55),0))</f>
        <v>3</v>
      </c>
      <c r="BR3" t="str">
        <f t="array" ref="BR3">INDEX($BO$1:$BO$55,SMALL(IF($BP$1:$BP$55=$BQ3,ROW($BP$1:$BP$55)),COUNTIF($BQ$1:$BQ3,$BQ3)),1)</f>
        <v>Suffolk Coastal</v>
      </c>
      <c r="BS3">
        <f t="shared" si="11"/>
        <v>0.54091266719118813</v>
      </c>
      <c r="BV3" t="s">
        <v>45</v>
      </c>
      <c r="BW3">
        <f t="shared" si="12"/>
        <v>28</v>
      </c>
      <c r="BX3">
        <f t="array" ref="BX3">INDEX($BW$1:$BW$55,MATCH(SMALL(COUNTIF($BW$1:$BW$55,"&lt;"&amp;$BW$1:$BW$55),ROW($BW3:$BX3)),COUNTIF($BW$1:$BW$55,"&lt;"&amp;$BW$1:$BW$55),0))</f>
        <v>3</v>
      </c>
      <c r="BY3" t="str">
        <f t="array" ref="BY3">INDEX($BV$1:$BV$55,SMALL(IF($BW$1:$BW$55=$BX3,ROW($BW$1:$BW$55)),COUNTIF($BX$1:$BX3,$BX3)),1)</f>
        <v>Stafford</v>
      </c>
      <c r="BZ3">
        <f t="shared" si="13"/>
        <v>0.45928443485050291</v>
      </c>
    </row>
    <row r="4" spans="1:78" x14ac:dyDescent="0.25">
      <c r="A4" t="s">
        <v>15</v>
      </c>
      <c r="B4" t="s">
        <v>16</v>
      </c>
      <c r="C4" t="s">
        <v>17</v>
      </c>
      <c r="D4" t="s">
        <v>18</v>
      </c>
      <c r="E4">
        <v>93393</v>
      </c>
      <c r="F4">
        <v>0.76809770540340494</v>
      </c>
      <c r="G4">
        <f>VLOOKUP($A4,'1213 urban'!$A$4:$C$329,2,FALSE)</f>
        <v>1.4018306258761442</v>
      </c>
      <c r="H4">
        <f>VLOOKUP($A4,'1213 urban'!$A$4:$C$329,3,FALSE)</f>
        <v>34</v>
      </c>
      <c r="I4">
        <f t="shared" si="14"/>
        <v>285</v>
      </c>
      <c r="J4" t="str">
        <f t="shared" si="15"/>
        <v/>
      </c>
      <c r="K4" t="str">
        <f t="shared" si="16"/>
        <v/>
      </c>
      <c r="L4" t="str">
        <f t="shared" si="17"/>
        <v>9999</v>
      </c>
      <c r="M4" t="str">
        <f t="shared" si="18"/>
        <v/>
      </c>
      <c r="N4" t="str">
        <f t="shared" si="19"/>
        <v/>
      </c>
      <c r="O4" t="str">
        <f t="shared" si="20"/>
        <v>9999</v>
      </c>
      <c r="P4" t="str">
        <f t="shared" si="21"/>
        <v/>
      </c>
      <c r="Q4" t="str">
        <f t="shared" si="22"/>
        <v/>
      </c>
      <c r="R4" t="str">
        <f t="shared" si="23"/>
        <v>9999</v>
      </c>
      <c r="S4" t="str">
        <f t="shared" si="24"/>
        <v/>
      </c>
      <c r="T4" t="str">
        <f t="shared" si="25"/>
        <v/>
      </c>
      <c r="U4" t="str">
        <f t="shared" si="26"/>
        <v>9999</v>
      </c>
      <c r="V4" t="str">
        <f t="shared" si="27"/>
        <v/>
      </c>
      <c r="W4" t="str">
        <f t="shared" si="28"/>
        <v/>
      </c>
      <c r="X4" t="str">
        <f t="shared" si="29"/>
        <v>9999</v>
      </c>
      <c r="Y4" t="str">
        <f t="shared" si="30"/>
        <v>Amber Valley</v>
      </c>
      <c r="Z4">
        <f t="shared" si="31"/>
        <v>1.4018306258761442</v>
      </c>
      <c r="AA4">
        <f t="shared" si="32"/>
        <v>52</v>
      </c>
      <c r="AE4" t="s">
        <v>19</v>
      </c>
      <c r="AF4">
        <f t="shared" si="0"/>
        <v>27</v>
      </c>
      <c r="AG4">
        <f t="array" ref="AG4">INDEX($AF$1:$AF$326,MATCH(SMALL(COUNTIF($AF$1:$AF$326,"&lt;"&amp;$AF$1:$AF$326),ROW($AF4:$AG4)),COUNTIF($AF$1:$AF$326,"&lt;"&amp;$AF$1:$AF$326),0))</f>
        <v>4</v>
      </c>
      <c r="AH4" t="str">
        <f t="array" ref="AH4">INDEX($AE$1:$AE$326,SMALL(IF($AF$1:$AF$326=$AG4,ROW($AF$1:$AF$326)),COUNTIF($AG$1:$AG4,$AG4)),1)</f>
        <v>Epsom and Ewell</v>
      </c>
      <c r="AI4">
        <f t="shared" si="1"/>
        <v>0.43036204206788958</v>
      </c>
      <c r="AM4" t="s">
        <v>56</v>
      </c>
      <c r="AN4">
        <f t="shared" si="2"/>
        <v>24</v>
      </c>
      <c r="AO4">
        <f t="array" ref="AO4">INDEX($AN$1:$AN$71,MATCH(SMALL(COUNTIF($AN$1:$AN$71,"&lt;"&amp;$AN$1:$AN$71),ROW($AN4:$AO4)),COUNTIF($AN$1:$AN$71,"&lt;"&amp;$AN$1:$AN$71),0))</f>
        <v>4</v>
      </c>
      <c r="AP4" t="str">
        <f t="array" ref="AP4">INDEX($AM$1:$AM$71,SMALL(IF($AN$1:$AN$71=$AO4,ROW($AN$1:$AN$71)),COUNTIF($AO$1:$AO4,$AO4)),1)</f>
        <v>Wandsworth</v>
      </c>
      <c r="AQ4">
        <f t="shared" si="3"/>
        <v>0.55415185080121121</v>
      </c>
      <c r="AT4" t="s">
        <v>63</v>
      </c>
      <c r="AU4">
        <f t="shared" si="4"/>
        <v>21</v>
      </c>
      <c r="AV4">
        <f t="array" ref="AV4">INDEX($AU$1:$AU$39,MATCH(SMALL(COUNTIF($AU$1:$AU$39,"&lt;"&amp;$AU$1:$AU$39),ROW($AU4:$AV4)),COUNTIF($AU$1:$AU$39,"&lt;"&amp;$AU$1:$AU$39),0))</f>
        <v>4</v>
      </c>
      <c r="AW4" t="str">
        <f t="array" ref="AW4">INDEX($AT$1:$AT$39,SMALL(IF($AU$1:$AU$39=$AV4,ROW($AU$1:$AU$39)),COUNTIF($AV$1:$AV4,$AV4)),1)</f>
        <v>Arun</v>
      </c>
      <c r="AX4">
        <f t="shared" si="5"/>
        <v>0.56309476884959742</v>
      </c>
      <c r="BA4" t="s">
        <v>43</v>
      </c>
      <c r="BB4">
        <f t="shared" si="6"/>
        <v>24</v>
      </c>
      <c r="BC4">
        <f t="array" ref="BC4">INDEX($BB$1:$BB$58,MATCH(SMALL(COUNTIF($BB$1:$BB$58,"&lt;"&amp;$BB$1:$BB$58),ROW($BB4:$BC4)),COUNTIF($BB$1:$BB$58,"&lt;"&amp;$BB$1:$BB$58),0))</f>
        <v>4</v>
      </c>
      <c r="BD4" t="str">
        <f t="array" ref="BD4">INDEX($BA$1:$BA$58,SMALL(IF($BB$1:$BB$58=$BC4,ROW($BB$1:$BB$58)),COUNTIF($BC$1:$BC4,$BC4)),1)</f>
        <v>Oxford</v>
      </c>
      <c r="BE4">
        <f t="shared" si="7"/>
        <v>0.62052917348961478</v>
      </c>
      <c r="BH4" t="s">
        <v>117</v>
      </c>
      <c r="BI4">
        <f t="shared" si="8"/>
        <v>23</v>
      </c>
      <c r="BJ4">
        <f t="array" ref="BJ4">INDEX($BI$1:$BI$48,MATCH(SMALL(COUNTIF($BI$1:$BI$48,"&lt;"&amp;$BI$1:$BI$48),ROW($BI4:$BJ4)),COUNTIF($BI$1:$BI$48,"&lt;"&amp;$BI$1:$BI$48),0))</f>
        <v>4</v>
      </c>
      <c r="BK4" t="str">
        <f t="array" ref="BK4">INDEX($BH$1:$BH$48,SMALL(IF($BI$1:$BI$48=$BJ4,ROW($BI$1:$BI$48)),COUNTIF($BJ$1:$BJ4,$BJ4)),1)</f>
        <v>North Somerset</v>
      </c>
      <c r="BL4">
        <f t="shared" si="9"/>
        <v>0.51218575269964572</v>
      </c>
      <c r="BO4" t="s">
        <v>133</v>
      </c>
      <c r="BP4">
        <f t="shared" si="10"/>
        <v>29</v>
      </c>
      <c r="BQ4">
        <f t="array" ref="BQ4">INDEX($BP$1:$BP$55,MATCH(SMALL(COUNTIF($BP$1:$BP$55,"&lt;"&amp;$BP$1:$BP$55),ROW($BP4:$BQ4)),COUNTIF($BP$1:$BP$55,"&lt;"&amp;$BP$1:$BP$55),0))</f>
        <v>4</v>
      </c>
      <c r="BR4" t="str">
        <f t="array" ref="BR4">INDEX($BO$1:$BO$55,SMALL(IF($BP$1:$BP$55=$BQ4,ROW($BP$1:$BP$55)),COUNTIF($BQ$1:$BQ4,$BQ4)),1)</f>
        <v>Mid Sussex</v>
      </c>
      <c r="BS4">
        <f t="shared" si="11"/>
        <v>0.56477539317056213</v>
      </c>
      <c r="BV4" t="s">
        <v>49</v>
      </c>
      <c r="BW4">
        <f t="shared" si="12"/>
        <v>10</v>
      </c>
      <c r="BX4">
        <f t="array" ref="BX4">INDEX($BW$1:$BW$55,MATCH(SMALL(COUNTIF($BW$1:$BW$55,"&lt;"&amp;$BW$1:$BW$55),ROW($BW4:$BX4)),COUNTIF($BW$1:$BW$55,"&lt;"&amp;$BW$1:$BW$55),0))</f>
        <v>4</v>
      </c>
      <c r="BY4" t="str">
        <f t="array" ref="BY4">INDEX($BV$1:$BV$55,SMALL(IF($BW$1:$BW$55=$BX4,ROW($BW$1:$BW$55)),COUNTIF($BX$1:$BX4,$BX4)),1)</f>
        <v>Chiltern</v>
      </c>
      <c r="BZ4">
        <f t="shared" si="13"/>
        <v>0.53979892490047454</v>
      </c>
    </row>
    <row r="5" spans="1:78" x14ac:dyDescent="0.25">
      <c r="A5" t="s">
        <v>19</v>
      </c>
      <c r="B5" t="s">
        <v>20</v>
      </c>
      <c r="C5" t="s">
        <v>9</v>
      </c>
      <c r="D5" t="s">
        <v>10</v>
      </c>
      <c r="E5">
        <v>140095</v>
      </c>
      <c r="F5">
        <v>0.93048664660835145</v>
      </c>
      <c r="G5">
        <f>VLOOKUP($A5,'1213 urban'!$A$4:$C$329,2,FALSE)</f>
        <v>0.56309476884959742</v>
      </c>
      <c r="H5">
        <f>VLOOKUP($A5,'1213 urban'!$A$4:$C$329,3,FALSE)</f>
        <v>20</v>
      </c>
      <c r="I5">
        <f t="shared" si="14"/>
        <v>27</v>
      </c>
      <c r="J5" t="str">
        <f t="shared" si="15"/>
        <v/>
      </c>
      <c r="K5" t="str">
        <f t="shared" si="16"/>
        <v/>
      </c>
      <c r="L5" t="str">
        <f t="shared" si="17"/>
        <v>9999</v>
      </c>
      <c r="M5" t="str">
        <f t="shared" si="18"/>
        <v>Arun</v>
      </c>
      <c r="N5">
        <f t="shared" si="19"/>
        <v>0.56309476884959742</v>
      </c>
      <c r="O5">
        <f t="shared" si="20"/>
        <v>4</v>
      </c>
      <c r="P5" t="str">
        <f t="shared" si="21"/>
        <v/>
      </c>
      <c r="Q5" t="str">
        <f t="shared" si="22"/>
        <v/>
      </c>
      <c r="R5" t="str">
        <f t="shared" si="23"/>
        <v>9999</v>
      </c>
      <c r="S5" t="str">
        <f t="shared" si="24"/>
        <v/>
      </c>
      <c r="T5" t="str">
        <f t="shared" si="25"/>
        <v/>
      </c>
      <c r="U5" t="str">
        <f t="shared" si="26"/>
        <v>9999</v>
      </c>
      <c r="V5" t="str">
        <f t="shared" si="27"/>
        <v/>
      </c>
      <c r="W5" t="str">
        <f t="shared" si="28"/>
        <v/>
      </c>
      <c r="X5" t="str">
        <f t="shared" si="29"/>
        <v>9999</v>
      </c>
      <c r="Y5" t="str">
        <f t="shared" si="30"/>
        <v/>
      </c>
      <c r="Z5" t="str">
        <f t="shared" si="31"/>
        <v/>
      </c>
      <c r="AA5" t="str">
        <f t="shared" si="32"/>
        <v>9999</v>
      </c>
      <c r="AE5" t="s">
        <v>21</v>
      </c>
      <c r="AF5">
        <f t="shared" si="0"/>
        <v>190</v>
      </c>
      <c r="AG5">
        <f t="array" ref="AG5">INDEX($AF$1:$AF$326,MATCH(SMALL(COUNTIF($AF$1:$AF$326,"&lt;"&amp;$AF$1:$AF$326),ROW($AF5:$AG5)),COUNTIF($AF$1:$AF$326,"&lt;"&amp;$AF$1:$AF$326),0))</f>
        <v>5</v>
      </c>
      <c r="AH5" t="str">
        <f t="array" ref="AH5">INDEX($AE$1:$AE$326,SMALL(IF($AF$1:$AF$326=$AG5,ROW($AF$1:$AF$326)),COUNTIF($AG$1:$AG5,$AG5)),1)</f>
        <v>Stafford</v>
      </c>
      <c r="AI5">
        <f t="shared" si="1"/>
        <v>0.45928443485050291</v>
      </c>
      <c r="AM5" t="s">
        <v>67</v>
      </c>
      <c r="AN5">
        <f t="shared" si="2"/>
        <v>64</v>
      </c>
      <c r="AO5">
        <f t="array" ref="AO5">INDEX($AN$1:$AN$71,MATCH(SMALL(COUNTIF($AN$1:$AN$71,"&lt;"&amp;$AN$1:$AN$71),ROW($AN5:$AO5)),COUNTIF($AN$1:$AN$71,"&lt;"&amp;$AN$1:$AN$71),0))</f>
        <v>5</v>
      </c>
      <c r="AP5" t="str">
        <f t="array" ref="AP5">INDEX($AM$1:$AM$71,SMALL(IF($AN$1:$AN$71=$AO5,ROW($AN$1:$AN$71)),COUNTIF($AO$1:$AO5,$AO5)),1)</f>
        <v>Southwark</v>
      </c>
      <c r="AQ5">
        <f t="shared" si="3"/>
        <v>0.58036398677208123</v>
      </c>
      <c r="AT5" t="s">
        <v>71</v>
      </c>
      <c r="AU5">
        <f t="shared" si="4"/>
        <v>10</v>
      </c>
      <c r="AV5">
        <f t="array" ref="AV5">INDEX($AU$1:$AU$39,MATCH(SMALL(COUNTIF($AU$1:$AU$39,"&lt;"&amp;$AU$1:$AU$39),ROW($AU5:$AV5)),COUNTIF($AU$1:$AU$39,"&lt;"&amp;$AU$1:$AU$39),0))</f>
        <v>5</v>
      </c>
      <c r="AW5" t="str">
        <f t="array" ref="AW5">INDEX($AT$1:$AT$39,SMALL(IF($AU$1:$AU$39=$AV5,ROW($AU$1:$AU$39)),COUNTIF($AV$1:$AV5,$AV5)),1)</f>
        <v>Bristol City of</v>
      </c>
      <c r="AX5">
        <f t="shared" si="5"/>
        <v>0.58719371475130755</v>
      </c>
      <c r="BA5" t="s">
        <v>61</v>
      </c>
      <c r="BB5">
        <f t="shared" si="6"/>
        <v>50</v>
      </c>
      <c r="BC5">
        <f t="array" ref="BC5">INDEX($BB$1:$BB$58,MATCH(SMALL(COUNTIF($BB$1:$BB$58,"&lt;"&amp;$BB$1:$BB$58),ROW($BB5:$BC5)),COUNTIF($BB$1:$BB$58,"&lt;"&amp;$BB$1:$BB$58),0))</f>
        <v>5</v>
      </c>
      <c r="BD5" t="str">
        <f t="array" ref="BD5">INDEX($BA$1:$BA$58,SMALL(IF($BB$1:$BB$58=$BC5,ROW($BB$1:$BB$58)),COUNTIF($BC$1:$BC5,$BC5)),1)</f>
        <v>Cambridge</v>
      </c>
      <c r="BE5">
        <f t="shared" si="7"/>
        <v>0.62098188194038584</v>
      </c>
      <c r="BH5" t="s">
        <v>127</v>
      </c>
      <c r="BI5">
        <f t="shared" si="8"/>
        <v>22</v>
      </c>
      <c r="BJ5">
        <f t="array" ref="BJ5">INDEX($BI$1:$BI$48,MATCH(SMALL(COUNTIF($BI$1:$BI$48,"&lt;"&amp;$BI$1:$BI$48),ROW($BI5:$BJ5)),COUNTIF($BI$1:$BI$48,"&lt;"&amp;$BI$1:$BI$48),0))</f>
        <v>5</v>
      </c>
      <c r="BK5" t="str">
        <f t="array" ref="BK5">INDEX($BH$1:$BH$48,SMALL(IF($BI$1:$BI$48=$BJ5,ROW($BI$1:$BI$48)),COUNTIF($BJ$1:$BJ5,$BJ5)),1)</f>
        <v>North Devon</v>
      </c>
      <c r="BL5">
        <f t="shared" si="9"/>
        <v>0.5126702797714956</v>
      </c>
      <c r="BO5" t="s">
        <v>145</v>
      </c>
      <c r="BP5" t="str">
        <f t="shared" si="10"/>
        <v>9999</v>
      </c>
      <c r="BQ5">
        <f t="array" ref="BQ5">INDEX($BP$1:$BP$55,MATCH(SMALL(COUNTIF($BP$1:$BP$55,"&lt;"&amp;$BP$1:$BP$55),ROW($BP5:$BQ5)),COUNTIF($BP$1:$BP$55,"&lt;"&amp;$BP$1:$BP$55),0))</f>
        <v>5</v>
      </c>
      <c r="BR5" t="str">
        <f t="array" ref="BR5">INDEX($BO$1:$BO$55,SMALL(IF($BP$1:$BP$55=$BQ5,ROW($BP$1:$BP$55)),COUNTIF($BQ$1:$BQ5,$BQ5)),1)</f>
        <v>Maldon</v>
      </c>
      <c r="BS5">
        <f t="shared" si="11"/>
        <v>0.569383439075972</v>
      </c>
      <c r="BV5" t="s">
        <v>52</v>
      </c>
      <c r="BW5">
        <f t="shared" si="12"/>
        <v>16</v>
      </c>
      <c r="BX5">
        <f t="array" ref="BX5">INDEX($BW$1:$BW$55,MATCH(SMALL(COUNTIF($BW$1:$BW$55,"&lt;"&amp;$BW$1:$BW$55),ROW($BW5:$BX5)),COUNTIF($BW$1:$BW$55,"&lt;"&amp;$BW$1:$BW$55),0))</f>
        <v>5</v>
      </c>
      <c r="BY5" t="str">
        <f t="array" ref="BY5">INDEX($BV$1:$BV$55,SMALL(IF($BW$1:$BW$55=$BX5,ROW($BW$1:$BW$55)),COUNTIF($BX$1:$BX5,$BX5)),1)</f>
        <v>Tunbridge Wells</v>
      </c>
      <c r="BZ5">
        <f t="shared" si="13"/>
        <v>0.54408060453400509</v>
      </c>
    </row>
    <row r="6" spans="1:78" x14ac:dyDescent="0.25">
      <c r="A6" t="s">
        <v>21</v>
      </c>
      <c r="B6" t="s">
        <v>22</v>
      </c>
      <c r="C6" t="s">
        <v>17</v>
      </c>
      <c r="D6" t="s">
        <v>23</v>
      </c>
      <c r="E6">
        <v>117008</v>
      </c>
      <c r="F6">
        <v>1</v>
      </c>
      <c r="G6">
        <f>VLOOKUP($A6,'1213 urban'!$A$4:$C$329,2,FALSE)</f>
        <v>0.93531554592891608</v>
      </c>
      <c r="H6">
        <f>VLOOKUP($A6,'1213 urban'!$A$4:$C$329,3,FALSE)</f>
        <v>19</v>
      </c>
      <c r="I6">
        <f t="shared" si="14"/>
        <v>190</v>
      </c>
      <c r="J6" t="str">
        <f t="shared" si="15"/>
        <v/>
      </c>
      <c r="K6" t="str">
        <f t="shared" si="16"/>
        <v/>
      </c>
      <c r="L6" t="str">
        <f t="shared" si="17"/>
        <v>9999</v>
      </c>
      <c r="M6" t="str">
        <f t="shared" si="18"/>
        <v/>
      </c>
      <c r="N6" t="str">
        <f t="shared" si="19"/>
        <v/>
      </c>
      <c r="O6" t="str">
        <f t="shared" si="20"/>
        <v>9999</v>
      </c>
      <c r="P6" t="str">
        <f t="shared" si="21"/>
        <v>Ashfield</v>
      </c>
      <c r="Q6">
        <f t="shared" si="22"/>
        <v>0.93531554592891608</v>
      </c>
      <c r="R6">
        <f t="shared" si="23"/>
        <v>34</v>
      </c>
      <c r="S6" t="str">
        <f t="shared" si="24"/>
        <v/>
      </c>
      <c r="T6" t="str">
        <f t="shared" si="25"/>
        <v/>
      </c>
      <c r="U6" t="str">
        <f t="shared" si="26"/>
        <v>9999</v>
      </c>
      <c r="V6" t="str">
        <f t="shared" si="27"/>
        <v/>
      </c>
      <c r="W6" t="str">
        <f t="shared" si="28"/>
        <v/>
      </c>
      <c r="X6" t="str">
        <f t="shared" si="29"/>
        <v>9999</v>
      </c>
      <c r="Y6" t="str">
        <f t="shared" si="30"/>
        <v/>
      </c>
      <c r="Z6" t="str">
        <f t="shared" si="31"/>
        <v/>
      </c>
      <c r="AA6" t="str">
        <f t="shared" si="32"/>
        <v>9999</v>
      </c>
      <c r="AE6" t="s">
        <v>24</v>
      </c>
      <c r="AF6">
        <f t="shared" si="0"/>
        <v>34</v>
      </c>
      <c r="AG6">
        <f t="array" ref="AG6">INDEX($AF$1:$AF$326,MATCH(SMALL(COUNTIF($AF$1:$AF$326,"&lt;"&amp;$AF$1:$AF$326),ROW($AF6:$AG6)),COUNTIF($AF$1:$AF$326,"&lt;"&amp;$AF$1:$AF$326),0))</f>
        <v>6</v>
      </c>
      <c r="AH6" t="str">
        <f t="array" ref="AH6">INDEX($AE$1:$AE$326,SMALL(IF($AF$1:$AF$326=$AG6,ROW($AF$1:$AF$326)),COUNTIF($AG$1:$AG6,$AG6)),1)</f>
        <v>Vale of White Horse</v>
      </c>
      <c r="AI6">
        <f t="shared" si="1"/>
        <v>0.46994488828128334</v>
      </c>
      <c r="AM6" t="s">
        <v>75</v>
      </c>
      <c r="AN6">
        <f t="shared" si="2"/>
        <v>49</v>
      </c>
      <c r="AO6">
        <f t="array" ref="AO6">INDEX($AN$1:$AN$71,MATCH(SMALL(COUNTIF($AN$1:$AN$71,"&lt;"&amp;$AN$1:$AN$71),ROW($AN6:$AO6)),COUNTIF($AN$1:$AN$71,"&lt;"&amp;$AN$1:$AN$71),0))</f>
        <v>6</v>
      </c>
      <c r="AP6" t="str">
        <f t="array" ref="AP6">INDEX($AM$1:$AM$71,SMALL(IF($AN$1:$AN$71=$AO6,ROW($AN$1:$AN$71)),COUNTIF($AO$1:$AO6,$AO6)),1)</f>
        <v>Brent</v>
      </c>
      <c r="AQ6">
        <f t="shared" si="3"/>
        <v>0.58285784403951169</v>
      </c>
      <c r="AT6" t="s">
        <v>73</v>
      </c>
      <c r="AU6">
        <f t="shared" si="4"/>
        <v>34</v>
      </c>
      <c r="AV6">
        <f t="array" ref="AV6">INDEX($AU$1:$AU$39,MATCH(SMALL(COUNTIF($AU$1:$AU$39,"&lt;"&amp;$AU$1:$AU$39),ROW($AU6:$AV6)),COUNTIF($AU$1:$AU$39,"&lt;"&amp;$AU$1:$AU$39),0))</f>
        <v>6</v>
      </c>
      <c r="AW6" t="str">
        <f t="array" ref="AW6">INDEX($AT$1:$AT$39,SMALL(IF($AU$1:$AU$39=$AV6,ROW($AU$1:$AU$39)),COUNTIF($AV$1:$AV6,$AV6)),1)</f>
        <v>Wokingham</v>
      </c>
      <c r="AX6">
        <f t="shared" si="5"/>
        <v>0.63974565263749683</v>
      </c>
      <c r="BA6" t="s">
        <v>99</v>
      </c>
      <c r="BB6">
        <f t="shared" si="6"/>
        <v>19</v>
      </c>
      <c r="BC6">
        <f t="array" ref="BC6">INDEX($BB$1:$BB$58,MATCH(SMALL(COUNTIF($BB$1:$BB$58,"&lt;"&amp;$BB$1:$BB$58),ROW($BB6:$BC6)),COUNTIF($BB$1:$BB$58,"&lt;"&amp;$BB$1:$BB$58),0))</f>
        <v>6</v>
      </c>
      <c r="BD6" t="str">
        <f t="array" ref="BD6">INDEX($BA$1:$BA$58,SMALL(IF($BB$1:$BB$58=$BC6,ROW($BB$1:$BB$58)),COUNTIF($BC$1:$BC6,$BC6)),1)</f>
        <v>Hastings</v>
      </c>
      <c r="BE6">
        <f t="shared" si="7"/>
        <v>0.63429417154133483</v>
      </c>
      <c r="BH6" t="s">
        <v>176</v>
      </c>
      <c r="BI6" t="str">
        <f t="shared" si="8"/>
        <v>9999</v>
      </c>
      <c r="BJ6">
        <f t="array" ref="BJ6">INDEX($BI$1:$BI$48,MATCH(SMALL(COUNTIF($BI$1:$BI$48,"&lt;"&amp;$BI$1:$BI$48),ROW($BI6:$BJ6)),COUNTIF($BI$1:$BI$48,"&lt;"&amp;$BI$1:$BI$48),0))</f>
        <v>6</v>
      </c>
      <c r="BK6" t="str">
        <f t="array" ref="BK6">INDEX($BH$1:$BH$48,SMALL(IF($BI$1:$BI$48=$BJ6,ROW($BI$1:$BI$48)),COUNTIF($BJ$1:$BJ6,$BJ6)),1)</f>
        <v>South Somerset</v>
      </c>
      <c r="BL6">
        <f t="shared" si="9"/>
        <v>0.52211141857672427</v>
      </c>
      <c r="BO6" t="s">
        <v>149</v>
      </c>
      <c r="BP6">
        <f t="shared" si="10"/>
        <v>14</v>
      </c>
      <c r="BQ6">
        <f t="array" ref="BQ6">INDEX($BP$1:$BP$55,MATCH(SMALL(COUNTIF($BP$1:$BP$55,"&lt;"&amp;$BP$1:$BP$55),ROW($BP6:$BQ6)),COUNTIF($BP$1:$BP$55,"&lt;"&amp;$BP$1:$BP$55),0))</f>
        <v>6</v>
      </c>
      <c r="BR6" t="str">
        <f t="array" ref="BR6">INDEX($BO$1:$BO$55,SMALL(IF($BP$1:$BP$55=$BQ6,ROW($BP$1:$BP$55)),COUNTIF($BQ$1:$BQ6,$BQ6)),1)</f>
        <v>East Lindsey</v>
      </c>
      <c r="BS6">
        <f t="shared" si="11"/>
        <v>0.62505580855433529</v>
      </c>
      <c r="BV6" t="s">
        <v>65</v>
      </c>
      <c r="BW6">
        <f t="shared" si="12"/>
        <v>46</v>
      </c>
      <c r="BX6">
        <f t="array" ref="BX6">INDEX($BW$1:$BW$55,MATCH(SMALL(COUNTIF($BW$1:$BW$55,"&lt;"&amp;$BW$1:$BW$55),ROW($BW6:$BX6)),COUNTIF($BW$1:$BW$55,"&lt;"&amp;$BW$1:$BW$55),0))</f>
        <v>6</v>
      </c>
      <c r="BY6" t="str">
        <f t="array" ref="BY6">INDEX($BV$1:$BV$55,SMALL(IF($BW$1:$BW$55=$BX6,ROW($BW$1:$BW$55)),COUNTIF($BX$1:$BX6,$BX6)),1)</f>
        <v>Kettering</v>
      </c>
      <c r="BZ6">
        <f t="shared" si="13"/>
        <v>0.56692020598100812</v>
      </c>
    </row>
    <row r="7" spans="1:78" x14ac:dyDescent="0.25">
      <c r="A7" t="s">
        <v>24</v>
      </c>
      <c r="B7" t="s">
        <v>25</v>
      </c>
      <c r="C7" t="s">
        <v>9</v>
      </c>
      <c r="D7" t="s">
        <v>18</v>
      </c>
      <c r="E7">
        <v>72091</v>
      </c>
      <c r="F7">
        <v>0.62398622038724871</v>
      </c>
      <c r="G7">
        <f>VLOOKUP($A7,'1213 urban'!$A$4:$C$329,2,FALSE)</f>
        <v>0.57454754380925022</v>
      </c>
      <c r="H7">
        <f>VLOOKUP($A7,'1213 urban'!$A$4:$C$329,3,FALSE)</f>
        <v>18</v>
      </c>
      <c r="I7">
        <f t="shared" si="14"/>
        <v>34</v>
      </c>
      <c r="J7" t="str">
        <f t="shared" si="15"/>
        <v/>
      </c>
      <c r="K7" t="str">
        <f t="shared" si="16"/>
        <v/>
      </c>
      <c r="L7" t="str">
        <f t="shared" si="17"/>
        <v>9999</v>
      </c>
      <c r="M7" t="str">
        <f t="shared" si="18"/>
        <v/>
      </c>
      <c r="N7" t="str">
        <f t="shared" si="19"/>
        <v/>
      </c>
      <c r="O7" t="str">
        <f t="shared" si="20"/>
        <v>9999</v>
      </c>
      <c r="P7" t="str">
        <f t="shared" si="21"/>
        <v/>
      </c>
      <c r="Q7" t="str">
        <f t="shared" si="22"/>
        <v/>
      </c>
      <c r="R7" t="str">
        <f t="shared" si="23"/>
        <v>9999</v>
      </c>
      <c r="S7" t="str">
        <f t="shared" si="24"/>
        <v/>
      </c>
      <c r="T7" t="str">
        <f t="shared" si="25"/>
        <v/>
      </c>
      <c r="U7" t="str">
        <f t="shared" si="26"/>
        <v>9999</v>
      </c>
      <c r="V7" t="str">
        <f t="shared" si="27"/>
        <v/>
      </c>
      <c r="W7" t="str">
        <f t="shared" si="28"/>
        <v/>
      </c>
      <c r="X7" t="str">
        <f t="shared" si="29"/>
        <v>9999</v>
      </c>
      <c r="Y7" t="str">
        <f t="shared" si="30"/>
        <v>Ashford</v>
      </c>
      <c r="Z7">
        <f t="shared" si="31"/>
        <v>0.57454754380925022</v>
      </c>
      <c r="AA7">
        <f t="shared" si="32"/>
        <v>7</v>
      </c>
      <c r="AE7" t="s">
        <v>26</v>
      </c>
      <c r="AF7">
        <f t="shared" si="0"/>
        <v>93</v>
      </c>
      <c r="AG7">
        <f t="array" ref="AG7">INDEX($AF$1:$AF$326,MATCH(SMALL(COUNTIF($AF$1:$AF$326,"&lt;"&amp;$AF$1:$AF$326),ROW($AF7:$AG7)),COUNTIF($AF$1:$AF$326,"&lt;"&amp;$AF$1:$AF$326),0))</f>
        <v>7</v>
      </c>
      <c r="AH7" t="str">
        <f t="array" ref="AH7">INDEX($AE$1:$AE$326,SMALL(IF($AF$1:$AF$326=$AG7,ROW($AF$1:$AF$326)),COUNTIF($AG$1:$AG7,$AG7)),1)</f>
        <v>Rother</v>
      </c>
      <c r="AI7">
        <f t="shared" si="1"/>
        <v>0.47422261364406204</v>
      </c>
      <c r="AM7" t="s">
        <v>81</v>
      </c>
      <c r="AN7">
        <f t="shared" si="2"/>
        <v>6</v>
      </c>
      <c r="AO7">
        <f t="array" ref="AO7">INDEX($AN$1:$AN$71,MATCH(SMALL(COUNTIF($AN$1:$AN$71,"&lt;"&amp;$AN$1:$AN$71),ROW($AN7:$AO7)),COUNTIF($AN$1:$AN$71,"&lt;"&amp;$AN$1:$AN$71),0))</f>
        <v>7</v>
      </c>
      <c r="AP7" t="str">
        <f t="array" ref="AP7">INDEX($AM$1:$AM$71,SMALL(IF($AN$1:$AN$71=$AO7,ROW($AN$1:$AN$71)),COUNTIF($AO$1:$AO7,$AO7)),1)</f>
        <v>Newham</v>
      </c>
      <c r="AQ7">
        <f t="shared" si="3"/>
        <v>0.62638653268954714</v>
      </c>
      <c r="AT7" t="s">
        <v>85</v>
      </c>
      <c r="AU7">
        <f t="shared" si="4"/>
        <v>3</v>
      </c>
      <c r="AV7">
        <f t="array" ref="AV7">INDEX($AU$1:$AU$39,MATCH(SMALL(COUNTIF($AU$1:$AU$39,"&lt;"&amp;$AU$1:$AU$39),ROW($AU7:$AV7)),COUNTIF($AU$1:$AU$39,"&lt;"&amp;$AU$1:$AU$39),0))</f>
        <v>7</v>
      </c>
      <c r="AW7" t="str">
        <f t="array" ref="AW7">INDEX($AT$1:$AT$39,SMALL(IF($AU$1:$AU$39=$AV7,ROW($AU$1:$AU$39)),COUNTIF($AV$1:$AV7,$AV7)),1)</f>
        <v>Fareham</v>
      </c>
      <c r="AX7">
        <f t="shared" si="5"/>
        <v>0.65383218307301127</v>
      </c>
      <c r="BA7" t="s">
        <v>105</v>
      </c>
      <c r="BB7">
        <f t="shared" si="6"/>
        <v>5</v>
      </c>
      <c r="BC7">
        <f t="array" ref="BC7">INDEX($BB$1:$BB$58,MATCH(SMALL(COUNTIF($BB$1:$BB$58,"&lt;"&amp;$BB$1:$BB$58),ROW($BB7:$BC7)),COUNTIF($BB$1:$BB$58,"&lt;"&amp;$BB$1:$BB$58),0))</f>
        <v>7</v>
      </c>
      <c r="BD7" t="str">
        <f t="array" ref="BD7">INDEX($BA$1:$BA$58,SMALL(IF($BB$1:$BB$58=$BC7,ROW($BB$1:$BB$58)),COUNTIF($BC$1:$BC7,$BC7)),1)</f>
        <v>Pendle</v>
      </c>
      <c r="BE7">
        <f t="shared" si="7"/>
        <v>0.65718723861871187</v>
      </c>
      <c r="BH7" t="s">
        <v>180</v>
      </c>
      <c r="BI7">
        <f t="shared" si="8"/>
        <v>43</v>
      </c>
      <c r="BJ7">
        <f t="array" ref="BJ7">INDEX($BI$1:$BI$48,MATCH(SMALL(COUNTIF($BI$1:$BI$48,"&lt;"&amp;$BI$1:$BI$48),ROW($BI7:$BJ7)),COUNTIF($BI$1:$BI$48,"&lt;"&amp;$BI$1:$BI$48),0))</f>
        <v>7</v>
      </c>
      <c r="BK7" t="str">
        <f t="array" ref="BK7">INDEX($BH$1:$BH$48,SMALL(IF($BI$1:$BI$48=$BJ7,ROW($BI$1:$BI$48)),COUNTIF($BJ$1:$BJ7,$BJ7)),1)</f>
        <v>Tandridge</v>
      </c>
      <c r="BL7">
        <f t="shared" si="9"/>
        <v>0.54985841145904935</v>
      </c>
      <c r="BO7" t="s">
        <v>151</v>
      </c>
      <c r="BP7">
        <f t="shared" si="10"/>
        <v>8</v>
      </c>
      <c r="BQ7">
        <f t="array" ref="BQ7">INDEX($BP$1:$BP$55,MATCH(SMALL(COUNTIF($BP$1:$BP$55,"&lt;"&amp;$BP$1:$BP$55),ROW($BP7:$BQ7)),COUNTIF($BP$1:$BP$55,"&lt;"&amp;$BP$1:$BP$55),0))</f>
        <v>7</v>
      </c>
      <c r="BR7" t="str">
        <f t="array" ref="BR7">INDEX($BO$1:$BO$55,SMALL(IF($BP$1:$BP$55=$BQ7,ROW($BP$1:$BP$55)),COUNTIF($BQ$1:$BQ7,$BQ7)),1)</f>
        <v>Harborough</v>
      </c>
      <c r="BS7">
        <f t="shared" si="11"/>
        <v>0.68085106382978722</v>
      </c>
      <c r="BV7" t="s">
        <v>69</v>
      </c>
      <c r="BW7">
        <f t="shared" si="12"/>
        <v>39</v>
      </c>
      <c r="BX7">
        <f t="array" ref="BX7">INDEX($BW$1:$BW$55,MATCH(SMALL(COUNTIF($BW$1:$BW$55,"&lt;"&amp;$BW$1:$BW$55),ROW($BW7:$BX7)),COUNTIF($BW$1:$BW$55,"&lt;"&amp;$BW$1:$BW$55),0))</f>
        <v>7</v>
      </c>
      <c r="BY7" t="str">
        <f t="array" ref="BY7">INDEX($BV$1:$BV$55,SMALL(IF($BW$1:$BW$55=$BX7,ROW($BW$1:$BW$55)),COUNTIF($BX$1:$BX7,$BX7)),1)</f>
        <v>Ashford</v>
      </c>
      <c r="BZ7">
        <f t="shared" si="13"/>
        <v>0.57454754380925022</v>
      </c>
    </row>
    <row r="8" spans="1:78" x14ac:dyDescent="0.25">
      <c r="A8" t="s">
        <v>26</v>
      </c>
      <c r="B8" t="s">
        <v>27</v>
      </c>
      <c r="C8" t="s">
        <v>9</v>
      </c>
      <c r="D8" t="s">
        <v>28</v>
      </c>
      <c r="E8">
        <v>86254</v>
      </c>
      <c r="F8">
        <v>0.49455016656250539</v>
      </c>
      <c r="G8">
        <f>VLOOKUP($A8,'1213 urban'!$A$4:$C$329,2,FALSE)</f>
        <v>0.72265213332931855</v>
      </c>
      <c r="H8">
        <f>VLOOKUP($A8,'1213 urban'!$A$4:$C$329,3,FALSE)</f>
        <v>24</v>
      </c>
      <c r="I8">
        <f t="shared" si="14"/>
        <v>93</v>
      </c>
      <c r="J8" t="str">
        <f t="shared" si="15"/>
        <v/>
      </c>
      <c r="K8" t="str">
        <f t="shared" si="16"/>
        <v/>
      </c>
      <c r="L8" t="str">
        <f t="shared" si="17"/>
        <v>9999</v>
      </c>
      <c r="M8" t="str">
        <f t="shared" si="18"/>
        <v/>
      </c>
      <c r="N8" t="str">
        <f t="shared" si="19"/>
        <v/>
      </c>
      <c r="O8" t="str">
        <f t="shared" si="20"/>
        <v>9999</v>
      </c>
      <c r="P8" t="str">
        <f t="shared" si="21"/>
        <v/>
      </c>
      <c r="Q8" t="str">
        <f t="shared" si="22"/>
        <v/>
      </c>
      <c r="R8" t="str">
        <f t="shared" si="23"/>
        <v>9999</v>
      </c>
      <c r="S8" t="str">
        <f t="shared" si="24"/>
        <v>Aylesbury Vale</v>
      </c>
      <c r="T8">
        <f t="shared" si="25"/>
        <v>0.72265213332931855</v>
      </c>
      <c r="U8">
        <f t="shared" si="26"/>
        <v>26</v>
      </c>
      <c r="V8" t="str">
        <f t="shared" si="27"/>
        <v/>
      </c>
      <c r="W8" t="str">
        <f t="shared" si="28"/>
        <v/>
      </c>
      <c r="X8" t="str">
        <f t="shared" si="29"/>
        <v>9999</v>
      </c>
      <c r="Y8" t="str">
        <f t="shared" si="30"/>
        <v/>
      </c>
      <c r="Z8" t="str">
        <f t="shared" si="31"/>
        <v/>
      </c>
      <c r="AA8" t="str">
        <f t="shared" si="32"/>
        <v>9999</v>
      </c>
      <c r="AE8" t="s">
        <v>29</v>
      </c>
      <c r="AF8">
        <f t="shared" si="0"/>
        <v>206</v>
      </c>
      <c r="AG8">
        <f t="array" ref="AG8">INDEX($AF$1:$AF$326,MATCH(SMALL(COUNTIF($AF$1:$AF$326,"&lt;"&amp;$AF$1:$AF$326),ROW($AF8:$AG8)),COUNTIF($AF$1:$AF$326,"&lt;"&amp;$AF$1:$AF$326),0))</f>
        <v>8</v>
      </c>
      <c r="AH8" t="str">
        <f t="array" ref="AH8">INDEX($AE$1:$AE$326,SMALL(IF($AF$1:$AF$326=$AG8,ROW($AF$1:$AF$326)),COUNTIF($AG$1:$AG8,$AG8)),1)</f>
        <v>Barrow-in-Furness</v>
      </c>
      <c r="AI8">
        <f t="shared" si="1"/>
        <v>0.47744091668656002</v>
      </c>
      <c r="AM8" t="s">
        <v>91</v>
      </c>
      <c r="AN8">
        <f t="shared" si="2"/>
        <v>16</v>
      </c>
      <c r="AO8">
        <f t="array" ref="AO8">INDEX($AN$1:$AN$71,MATCH(SMALL(COUNTIF($AN$1:$AN$71,"&lt;"&amp;$AN$1:$AN$71),ROW($AN8:$AO8)),COUNTIF($AN$1:$AN$71,"&lt;"&amp;$AN$1:$AN$71),0))</f>
        <v>8</v>
      </c>
      <c r="AP8" t="str">
        <f t="array" ref="AP8">INDEX($AM$1:$AM$71,SMALL(IF($AN$1:$AN$71=$AO8,ROW($AN$1:$AN$71)),COUNTIF($AO$1:$AO8,$AO8)),1)</f>
        <v>Hackney</v>
      </c>
      <c r="AQ8">
        <f t="shared" si="3"/>
        <v>0.63421405322611524</v>
      </c>
      <c r="AT8" t="s">
        <v>87</v>
      </c>
      <c r="AU8">
        <f t="shared" si="4"/>
        <v>5</v>
      </c>
      <c r="AV8">
        <f t="array" ref="AV8">INDEX($AU$1:$AU$39,MATCH(SMALL(COUNTIF($AU$1:$AU$39,"&lt;"&amp;$AU$1:$AU$39),ROW($AU8:$AV8)),COUNTIF($AU$1:$AU$39,"&lt;"&amp;$AU$1:$AU$39),0))</f>
        <v>8</v>
      </c>
      <c r="AW8" t="str">
        <f t="array" ref="AW8">INDEX($AT$1:$AT$39,SMALL(IF($AU$1:$AU$39=$AV8,ROW($AU$1:$AU$39)),COUNTIF($AV$1:$AV8,$AV8)),1)</f>
        <v>Gedling</v>
      </c>
      <c r="AX8">
        <f t="shared" si="5"/>
        <v>0.68219471786375596</v>
      </c>
      <c r="BA8" t="s">
        <v>111</v>
      </c>
      <c r="BB8">
        <f t="shared" si="6"/>
        <v>41</v>
      </c>
      <c r="BC8">
        <f t="array" ref="BC8">INDEX($BB$1:$BB$58,MATCH(SMALL(COUNTIF($BB$1:$BB$58,"&lt;"&amp;$BB$1:$BB$58),ROW($BB8:$BC8)),COUNTIF($BB$1:$BB$58,"&lt;"&amp;$BB$1:$BB$58),0))</f>
        <v>8</v>
      </c>
      <c r="BD8" t="str">
        <f t="array" ref="BD8">INDEX($BA$1:$BA$58,SMALL(IF($BB$1:$BB$58=$BC8,ROW($BB$1:$BB$58)),COUNTIF($BC$1:$BC8,$BC8)),1)</f>
        <v>Ipswich</v>
      </c>
      <c r="BE8">
        <f t="shared" si="7"/>
        <v>0.66358694265077456</v>
      </c>
      <c r="BH8" t="s">
        <v>186</v>
      </c>
      <c r="BI8">
        <f t="shared" si="8"/>
        <v>11</v>
      </c>
      <c r="BJ8">
        <f t="array" ref="BJ8">INDEX($BI$1:$BI$48,MATCH(SMALL(COUNTIF($BI$1:$BI$48,"&lt;"&amp;$BI$1:$BI$48),ROW($BI8:$BJ8)),COUNTIF($BI$1:$BI$48,"&lt;"&amp;$BI$1:$BI$48),0))</f>
        <v>8</v>
      </c>
      <c r="BK8" t="str">
        <f t="array" ref="BK8">INDEX($BH$1:$BH$48,SMALL(IF($BI$1:$BI$48=$BJ8,ROW($BI$1:$BI$48)),COUNTIF($BJ$1:$BJ8,$BJ8)),1)</f>
        <v>Malvern Hills</v>
      </c>
      <c r="BL8">
        <f t="shared" si="9"/>
        <v>0.55636692398636911</v>
      </c>
      <c r="BO8" t="s">
        <v>155</v>
      </c>
      <c r="BP8" t="str">
        <f t="shared" si="10"/>
        <v>9999</v>
      </c>
      <c r="BQ8">
        <f t="array" ref="BQ8">INDEX($BP$1:$BP$55,MATCH(SMALL(COUNTIF($BP$1:$BP$55,"&lt;"&amp;$BP$1:$BP$55),ROW($BP8:$BQ8)),COUNTIF($BP$1:$BP$55,"&lt;"&amp;$BP$1:$BP$55),0))</f>
        <v>8</v>
      </c>
      <c r="BR8" t="str">
        <f t="array" ref="BR8">INDEX($BO$1:$BO$55,SMALL(IF($BP$1:$BP$55=$BQ8,ROW($BP$1:$BP$55)),COUNTIF($BQ$1:$BQ8,$BQ8)),1)</f>
        <v>Cotswold</v>
      </c>
      <c r="BS8">
        <f t="shared" si="11"/>
        <v>0.68823124569855465</v>
      </c>
      <c r="BV8" t="s">
        <v>83</v>
      </c>
      <c r="BW8">
        <f t="shared" si="12"/>
        <v>23</v>
      </c>
      <c r="BX8">
        <f t="array" ref="BX8">INDEX($BW$1:$BW$55,MATCH(SMALL(COUNTIF($BW$1:$BW$55,"&lt;"&amp;$BW$1:$BW$55),ROW($BW8:$BX8)),COUNTIF($BW$1:$BW$55,"&lt;"&amp;$BW$1:$BW$55),0))</f>
        <v>8</v>
      </c>
      <c r="BY8" t="str">
        <f t="array" ref="BY8">INDEX($BV$1:$BV$55,SMALL(IF($BW$1:$BW$55=$BX8,ROW($BW$1:$BW$55)),COUNTIF($BX$1:$BX8,$BX8)),1)</f>
        <v>Fylde</v>
      </c>
      <c r="BZ8">
        <f t="shared" si="13"/>
        <v>0.58408590555780204</v>
      </c>
    </row>
    <row r="9" spans="1:78" x14ac:dyDescent="0.25">
      <c r="A9" t="s">
        <v>29</v>
      </c>
      <c r="B9" t="s">
        <v>30</v>
      </c>
      <c r="C9" t="s">
        <v>31</v>
      </c>
      <c r="D9" t="s">
        <v>14</v>
      </c>
      <c r="E9">
        <v>25207</v>
      </c>
      <c r="F9">
        <v>0.29460852491205103</v>
      </c>
      <c r="G9">
        <f>VLOOKUP($A9,'1213 urban'!$A$4:$C$329,2,FALSE)</f>
        <v>0.98922840184655969</v>
      </c>
      <c r="H9">
        <f>VLOOKUP($A9,'1213 urban'!$A$4:$C$329,3,FALSE)</f>
        <v>9</v>
      </c>
      <c r="I9">
        <f t="shared" si="14"/>
        <v>206</v>
      </c>
      <c r="J9" t="str">
        <f t="shared" si="15"/>
        <v/>
      </c>
      <c r="K9" t="str">
        <f t="shared" si="16"/>
        <v/>
      </c>
      <c r="L9" t="str">
        <f t="shared" si="17"/>
        <v>9999</v>
      </c>
      <c r="M9" t="str">
        <f t="shared" si="18"/>
        <v/>
      </c>
      <c r="N9" t="str">
        <f t="shared" si="19"/>
        <v/>
      </c>
      <c r="O9" t="str">
        <f t="shared" si="20"/>
        <v>9999</v>
      </c>
      <c r="P9" t="str">
        <f t="shared" si="21"/>
        <v/>
      </c>
      <c r="Q9" t="str">
        <f t="shared" si="22"/>
        <v/>
      </c>
      <c r="R9" t="str">
        <f t="shared" si="23"/>
        <v>9999</v>
      </c>
      <c r="S9" t="str">
        <f t="shared" si="24"/>
        <v/>
      </c>
      <c r="T9" t="str">
        <f t="shared" si="25"/>
        <v/>
      </c>
      <c r="U9" t="str">
        <f t="shared" si="26"/>
        <v>9999</v>
      </c>
      <c r="V9" t="str">
        <f t="shared" si="27"/>
        <v>Babergh</v>
      </c>
      <c r="W9">
        <f t="shared" si="28"/>
        <v>0.98922840184655969</v>
      </c>
      <c r="X9">
        <f t="shared" si="29"/>
        <v>23</v>
      </c>
      <c r="Y9" t="str">
        <f t="shared" si="30"/>
        <v/>
      </c>
      <c r="Z9" t="str">
        <f t="shared" si="31"/>
        <v/>
      </c>
      <c r="AA9" t="str">
        <f t="shared" si="32"/>
        <v>9999</v>
      </c>
      <c r="AE9" t="s">
        <v>32</v>
      </c>
      <c r="AF9">
        <f t="shared" si="0"/>
        <v>133</v>
      </c>
      <c r="AG9">
        <f t="array" ref="AG9">INDEX($AF$1:$AF$326,MATCH(SMALL(COUNTIF($AF$1:$AF$326,"&lt;"&amp;$AF$1:$AF$326),ROW($AF9:$AG9)),COUNTIF($AF$1:$AF$326,"&lt;"&amp;$AF$1:$AF$326),0))</f>
        <v>9</v>
      </c>
      <c r="AH9" t="str">
        <f t="array" ref="AH9">INDEX($AE$1:$AE$326,SMALL(IF($AF$1:$AF$326=$AG9,ROW($AF$1:$AF$326)),COUNTIF($AG$1:$AG9,$AG9)),1)</f>
        <v>Horsham</v>
      </c>
      <c r="AI9">
        <f t="shared" si="1"/>
        <v>0.47928791509756935</v>
      </c>
      <c r="AM9" t="s">
        <v>95</v>
      </c>
      <c r="AN9">
        <f t="shared" si="2"/>
        <v>3</v>
      </c>
      <c r="AO9">
        <f t="array" ref="AO9">INDEX($AN$1:$AN$71,MATCH(SMALL(COUNTIF($AN$1:$AN$71,"&lt;"&amp;$AN$1:$AN$71),ROW($AN9:$AO9)),COUNTIF($AN$1:$AN$71,"&lt;"&amp;$AN$1:$AN$71),0))</f>
        <v>9</v>
      </c>
      <c r="AP9" t="str">
        <f t="array" ref="AP9">INDEX($AM$1:$AM$71,SMALL(IF($AN$1:$AN$71=$AO9,ROW($AN$1:$AN$71)),COUNTIF($AO$1:$AO9,$AO9)),1)</f>
        <v>Islington</v>
      </c>
      <c r="AQ9">
        <f t="shared" si="3"/>
        <v>0.65139067233490833</v>
      </c>
      <c r="AT9" t="s">
        <v>97</v>
      </c>
      <c r="AU9">
        <f t="shared" si="4"/>
        <v>16</v>
      </c>
      <c r="AV9">
        <f t="array" ref="AV9">INDEX($AU$1:$AU$39,MATCH(SMALL(COUNTIF($AU$1:$AU$39,"&lt;"&amp;$AU$1:$AU$39),ROW($AU9:$AV9)),COUNTIF($AU$1:$AU$39,"&lt;"&amp;$AU$1:$AU$39),0))</f>
        <v>9</v>
      </c>
      <c r="AW9" t="str">
        <f t="array" ref="AW9">INDEX($AT$1:$AT$39,SMALL(IF($AU$1:$AU$39=$AV9,ROW($AU$1:$AU$39)),COUNTIF($AV$1:$AV9,$AV9)),1)</f>
        <v>Reading</v>
      </c>
      <c r="AX9">
        <f t="shared" si="5"/>
        <v>0.72981849143814792</v>
      </c>
      <c r="BA9" t="s">
        <v>119</v>
      </c>
      <c r="BB9">
        <f t="shared" si="6"/>
        <v>26</v>
      </c>
      <c r="BC9">
        <f t="array" ref="BC9">INDEX($BB$1:$BB$58,MATCH(SMALL(COUNTIF($BB$1:$BB$58,"&lt;"&amp;$BB$1:$BB$58),ROW($BB9:$BC9)),COUNTIF($BB$1:$BB$58,"&lt;"&amp;$BB$1:$BB$58),0))</f>
        <v>9</v>
      </c>
      <c r="BD9" t="str">
        <f t="array" ref="BD9">INDEX($BA$1:$BA$58,SMALL(IF($BB$1:$BB$58=$BC9,ROW($BB$1:$BB$58)),COUNTIF($BC$1:$BC9,$BC9)),1)</f>
        <v>Rushmoor</v>
      </c>
      <c r="BE9">
        <f t="shared" si="7"/>
        <v>0.68060006238833903</v>
      </c>
      <c r="BH9" t="s">
        <v>188</v>
      </c>
      <c r="BI9">
        <f t="shared" si="8"/>
        <v>33</v>
      </c>
      <c r="BJ9">
        <f t="array" ref="BJ9">INDEX($BI$1:$BI$48,MATCH(SMALL(COUNTIF($BI$1:$BI$48,"&lt;"&amp;$BI$1:$BI$48),ROW($BI9:$BJ9)),COUNTIF($BI$1:$BI$48,"&lt;"&amp;$BI$1:$BI$48),0))</f>
        <v>9</v>
      </c>
      <c r="BK9" t="str">
        <f t="array" ref="BK9">INDEX($BH$1:$BH$48,SMALL(IF($BI$1:$BI$48=$BJ9,ROW($BI$1:$BI$48)),COUNTIF($BJ$1:$BJ9,$BJ9)),1)</f>
        <v>Sevenoaks</v>
      </c>
      <c r="BL9">
        <f t="shared" si="9"/>
        <v>0.56458189574054329</v>
      </c>
      <c r="BO9" t="s">
        <v>168</v>
      </c>
      <c r="BP9" t="str">
        <f t="shared" si="10"/>
        <v>9999</v>
      </c>
      <c r="BQ9">
        <f t="array" ref="BQ9">INDEX($BP$1:$BP$55,MATCH(SMALL(COUNTIF($BP$1:$BP$55,"&lt;"&amp;$BP$1:$BP$55),ROW($BP9:$BQ9)),COUNTIF($BP$1:$BP$55,"&lt;"&amp;$BP$1:$BP$55),0))</f>
        <v>9</v>
      </c>
      <c r="BR9" t="str">
        <f t="array" ref="BR9">INDEX($BO$1:$BO$55,SMALL(IF($BP$1:$BP$55=$BQ9,ROW($BP$1:$BP$55)),COUNTIF($BQ$1:$BQ9,$BQ9)),1)</f>
        <v>Teignbridge</v>
      </c>
      <c r="BS9">
        <f t="shared" si="11"/>
        <v>0.71341642536405214</v>
      </c>
      <c r="BV9" t="s">
        <v>89</v>
      </c>
      <c r="BW9">
        <f t="shared" si="12"/>
        <v>20</v>
      </c>
      <c r="BX9">
        <f t="array" ref="BX9">INDEX($BW$1:$BW$55,MATCH(SMALL(COUNTIF($BW$1:$BW$55,"&lt;"&amp;$BW$1:$BW$55),ROW($BW9:$BX9)),COUNTIF($BW$1:$BW$55,"&lt;"&amp;$BW$1:$BW$55),0))</f>
        <v>9</v>
      </c>
      <c r="BY9" t="str">
        <f t="array" ref="BY9">INDEX($BV$1:$BV$55,SMALL(IF($BW$1:$BW$55=$BX9,ROW($BW$1:$BW$55)),COUNTIF($BX$1:$BX9,$BX9)),1)</f>
        <v>West Berkshire</v>
      </c>
      <c r="BZ9">
        <f t="shared" si="13"/>
        <v>0.59314795482585181</v>
      </c>
    </row>
    <row r="10" spans="1:78" x14ac:dyDescent="0.25">
      <c r="A10" t="s">
        <v>32</v>
      </c>
      <c r="B10" t="s">
        <v>33</v>
      </c>
      <c r="C10" t="s">
        <v>34</v>
      </c>
      <c r="D10" t="s">
        <v>35</v>
      </c>
      <c r="E10">
        <v>179741</v>
      </c>
      <c r="F10">
        <v>1</v>
      </c>
      <c r="G10">
        <f>VLOOKUP($A10,'1213 urban'!$A$4:$C$329,2,FALSE)</f>
        <v>0.80651258915744639</v>
      </c>
      <c r="H10">
        <f>VLOOKUP($A10,'1213 urban'!$A$4:$C$329,3,FALSE)</f>
        <v>32</v>
      </c>
      <c r="I10">
        <f t="shared" si="14"/>
        <v>133</v>
      </c>
      <c r="J10" t="str">
        <f t="shared" si="15"/>
        <v>Barking and Dagenham</v>
      </c>
      <c r="K10">
        <f t="shared" si="16"/>
        <v>0.80651258915744639</v>
      </c>
      <c r="L10">
        <f t="shared" si="17"/>
        <v>29</v>
      </c>
      <c r="M10" t="str">
        <f t="shared" si="18"/>
        <v/>
      </c>
      <c r="N10" t="str">
        <f t="shared" si="19"/>
        <v/>
      </c>
      <c r="O10" t="str">
        <f t="shared" si="20"/>
        <v>9999</v>
      </c>
      <c r="P10" t="str">
        <f t="shared" si="21"/>
        <v/>
      </c>
      <c r="Q10" t="str">
        <f t="shared" si="22"/>
        <v/>
      </c>
      <c r="R10" t="str">
        <f t="shared" si="23"/>
        <v>9999</v>
      </c>
      <c r="S10" t="str">
        <f t="shared" si="24"/>
        <v/>
      </c>
      <c r="T10" t="str">
        <f t="shared" si="25"/>
        <v/>
      </c>
      <c r="U10" t="str">
        <f t="shared" si="26"/>
        <v>9999</v>
      </c>
      <c r="V10" t="str">
        <f t="shared" si="27"/>
        <v/>
      </c>
      <c r="W10" t="str">
        <f t="shared" si="28"/>
        <v/>
      </c>
      <c r="X10" t="str">
        <f t="shared" si="29"/>
        <v>9999</v>
      </c>
      <c r="Y10" t="str">
        <f t="shared" si="30"/>
        <v/>
      </c>
      <c r="Z10" t="str">
        <f t="shared" si="31"/>
        <v/>
      </c>
      <c r="AA10" t="str">
        <f t="shared" si="32"/>
        <v>9999</v>
      </c>
      <c r="AE10" t="s">
        <v>36</v>
      </c>
      <c r="AF10">
        <f t="shared" si="0"/>
        <v>141</v>
      </c>
      <c r="AG10">
        <f t="array" ref="AG10">INDEX($AF$1:$AF$326,MATCH(SMALL(COUNTIF($AF$1:$AF$326,"&lt;"&amp;$AF$1:$AF$326),ROW($AF10:$AG10)),COUNTIF($AF$1:$AF$326,"&lt;"&amp;$AF$1:$AF$326),0))</f>
        <v>10</v>
      </c>
      <c r="AH10" t="str">
        <f t="array" ref="AH10">INDEX($AE$1:$AE$326,SMALL(IF($AF$1:$AF$326=$AG10,ROW($AF$1:$AF$326)),COUNTIF($AG$1:$AG10,$AG10)),1)</f>
        <v>Eastbourne</v>
      </c>
      <c r="AI10">
        <f t="shared" si="1"/>
        <v>0.47970395413116473</v>
      </c>
      <c r="AM10" t="s">
        <v>101</v>
      </c>
      <c r="AN10">
        <f t="shared" si="2"/>
        <v>38</v>
      </c>
      <c r="AO10">
        <f t="array" ref="AO10">INDEX($AN$1:$AN$71,MATCH(SMALL(COUNTIF($AN$1:$AN$71,"&lt;"&amp;$AN$1:$AN$71),ROW($AN10:$AO10)),COUNTIF($AN$1:$AN$71,"&lt;"&amp;$AN$1:$AN$71),0))</f>
        <v>10</v>
      </c>
      <c r="AP10" t="str">
        <f t="array" ref="AP10">INDEX($AM$1:$AM$71,SMALL(IF($AN$1:$AN$71=$AO10,ROW($AN$1:$AN$71)),COUNTIF($AO$1:$AO10,$AO10)),1)</f>
        <v>Bexley</v>
      </c>
      <c r="AQ10">
        <f t="shared" si="3"/>
        <v>0.65265631118652923</v>
      </c>
      <c r="AT10" t="s">
        <v>115</v>
      </c>
      <c r="AU10">
        <f t="shared" si="4"/>
        <v>38</v>
      </c>
      <c r="AV10">
        <f t="array" ref="AV10">INDEX($AU$1:$AU$39,MATCH(SMALL(COUNTIF($AU$1:$AU$39,"&lt;"&amp;$AU$1:$AU$39),ROW($AU10:$AV10)),COUNTIF($AU$1:$AU$39,"&lt;"&amp;$AU$1:$AU$39),0))</f>
        <v>10</v>
      </c>
      <c r="AW10" t="str">
        <f t="array" ref="AW10">INDEX($AT$1:$AT$39,SMALL(IF($AU$1:$AU$39=$AV10,ROW($AU$1:$AU$39)),COUNTIF($AV$1:$AV10,$AV10)),1)</f>
        <v>Bournemouth</v>
      </c>
      <c r="AX10">
        <f t="shared" si="5"/>
        <v>0.76704474008500367</v>
      </c>
      <c r="BA10" t="s">
        <v>121</v>
      </c>
      <c r="BB10">
        <f t="shared" si="6"/>
        <v>25</v>
      </c>
      <c r="BC10">
        <f t="array" ref="BC10">INDEX($BB$1:$BB$58,MATCH(SMALL(COUNTIF($BB$1:$BB$58,"&lt;"&amp;$BB$1:$BB$58),ROW($BB10:$BC10)),COUNTIF($BB$1:$BB$58,"&lt;"&amp;$BB$1:$BB$58),0))</f>
        <v>10</v>
      </c>
      <c r="BD10" t="str">
        <f t="array" ref="BD10">INDEX($BA$1:$BA$58,SMALL(IF($BB$1:$BB$58=$BC10,ROW($BB$1:$BB$58)),COUNTIF($BC$1:$BC10,$BC10)),1)</f>
        <v>Warrington</v>
      </c>
      <c r="BE10">
        <f t="shared" si="7"/>
        <v>0.69298413305295359</v>
      </c>
      <c r="BH10" t="s">
        <v>190</v>
      </c>
      <c r="BI10">
        <f t="shared" si="8"/>
        <v>15</v>
      </c>
      <c r="BJ10">
        <f t="array" ref="BJ10">INDEX($BI$1:$BI$48,MATCH(SMALL(COUNTIF($BI$1:$BI$48,"&lt;"&amp;$BI$1:$BI$48),ROW($BI10:$BJ10)),COUNTIF($BI$1:$BI$48,"&lt;"&amp;$BI$1:$BI$48),0))</f>
        <v>10</v>
      </c>
      <c r="BK10" t="str">
        <f t="array" ref="BK10">INDEX($BH$1:$BH$48,SMALL(IF($BI$1:$BI$48=$BJ10,ROW($BI$1:$BI$48)),COUNTIF($BJ$1:$BJ10,$BJ10)),1)</f>
        <v>East Northamptonshire</v>
      </c>
      <c r="BL10">
        <f t="shared" si="9"/>
        <v>0.56597671410090555</v>
      </c>
      <c r="BO10" t="s">
        <v>172</v>
      </c>
      <c r="BP10" t="str">
        <f t="shared" si="10"/>
        <v>9999</v>
      </c>
      <c r="BQ10">
        <f t="array" ref="BQ10">INDEX($BP$1:$BP$55,MATCH(SMALL(COUNTIF($BP$1:$BP$55,"&lt;"&amp;$BP$1:$BP$55),ROW($BP10:$BQ10)),COUNTIF($BP$1:$BP$55,"&lt;"&amp;$BP$1:$BP$55),0))</f>
        <v>10</v>
      </c>
      <c r="BR10" t="str">
        <f t="array" ref="BR10">INDEX($BO$1:$BO$55,SMALL(IF($BP$1:$BP$55=$BQ10,ROW($BP$1:$BP$55)),COUNTIF($BQ$1:$BQ10,$BQ10)),1)</f>
        <v>Wealden</v>
      </c>
      <c r="BS10">
        <f t="shared" si="11"/>
        <v>0.72900602831908035</v>
      </c>
      <c r="BV10" t="s">
        <v>93</v>
      </c>
      <c r="BW10">
        <f t="shared" si="12"/>
        <v>35</v>
      </c>
      <c r="BX10">
        <f t="array" ref="BX10">INDEX($BW$1:$BW$55,MATCH(SMALL(COUNTIF($BW$1:$BW$55,"&lt;"&amp;$BW$1:$BW$55),ROW($BW10:$BX10)),COUNTIF($BW$1:$BW$55,"&lt;"&amp;$BW$1:$BW$55),0))</f>
        <v>10</v>
      </c>
      <c r="BY10" t="str">
        <f t="array" ref="BY10">INDEX($BV$1:$BV$55,SMALL(IF($BW$1:$BW$55=$BX10,ROW($BW$1:$BW$55)),COUNTIF($BX$1:$BX10,$BX10)),1)</f>
        <v>Bath and North East Somerset</v>
      </c>
      <c r="BZ10">
        <f t="shared" si="13"/>
        <v>0.59748260661745178</v>
      </c>
    </row>
    <row r="11" spans="1:78" x14ac:dyDescent="0.25">
      <c r="A11" t="s">
        <v>36</v>
      </c>
      <c r="B11" t="s">
        <v>37</v>
      </c>
      <c r="C11" t="s">
        <v>34</v>
      </c>
      <c r="D11" t="s">
        <v>35</v>
      </c>
      <c r="E11">
        <v>348198</v>
      </c>
      <c r="F11">
        <v>1</v>
      </c>
      <c r="G11">
        <f>VLOOKUP($A11,'1213 urban'!$A$4:$C$329,2,FALSE)</f>
        <v>0.82427409446492172</v>
      </c>
      <c r="H11">
        <f>VLOOKUP($A11,'1213 urban'!$A$4:$C$329,3,FALSE)</f>
        <v>371</v>
      </c>
      <c r="I11">
        <f t="shared" si="14"/>
        <v>141</v>
      </c>
      <c r="J11" t="str">
        <f t="shared" si="15"/>
        <v>Barnet</v>
      </c>
      <c r="K11">
        <f t="shared" si="16"/>
        <v>0.82427409446492172</v>
      </c>
      <c r="L11">
        <f t="shared" si="17"/>
        <v>30</v>
      </c>
      <c r="M11" t="str">
        <f t="shared" si="18"/>
        <v/>
      </c>
      <c r="N11" t="str">
        <f t="shared" si="19"/>
        <v/>
      </c>
      <c r="O11" t="str">
        <f t="shared" si="20"/>
        <v>9999</v>
      </c>
      <c r="P11" t="str">
        <f t="shared" si="21"/>
        <v/>
      </c>
      <c r="Q11" t="str">
        <f t="shared" si="22"/>
        <v/>
      </c>
      <c r="R11" t="str">
        <f t="shared" si="23"/>
        <v>9999</v>
      </c>
      <c r="S11" t="str">
        <f t="shared" si="24"/>
        <v/>
      </c>
      <c r="T11" t="str">
        <f t="shared" si="25"/>
        <v/>
      </c>
      <c r="U11" t="str">
        <f t="shared" si="26"/>
        <v>9999</v>
      </c>
      <c r="V11" t="str">
        <f t="shared" si="27"/>
        <v/>
      </c>
      <c r="W11" t="str">
        <f t="shared" si="28"/>
        <v/>
      </c>
      <c r="X11" t="str">
        <f t="shared" si="29"/>
        <v>9999</v>
      </c>
      <c r="Y11" t="str">
        <f t="shared" si="30"/>
        <v/>
      </c>
      <c r="Z11" t="str">
        <f t="shared" si="31"/>
        <v/>
      </c>
      <c r="AA11" t="str">
        <f t="shared" si="32"/>
        <v>9999</v>
      </c>
      <c r="AE11" t="s">
        <v>38</v>
      </c>
      <c r="AF11">
        <f t="shared" si="0"/>
        <v>225</v>
      </c>
      <c r="AG11">
        <f t="array" ref="AG11">INDEX($AF$1:$AF$326,MATCH(SMALL(COUNTIF($AF$1:$AF$326,"&lt;"&amp;$AF$1:$AF$326),ROW($AF11:$AG11)),COUNTIF($AF$1:$AF$326,"&lt;"&amp;$AF$1:$AF$326),0))</f>
        <v>11</v>
      </c>
      <c r="AH11" t="str">
        <f t="array" ref="AH11">INDEX($AE$1:$AE$326,SMALL(IF($AF$1:$AF$326=$AG11,ROW($AF$1:$AF$326)),COUNTIF($AG$1:$AG11,$AG11)),1)</f>
        <v>Greenwich</v>
      </c>
      <c r="AI11">
        <f t="shared" si="1"/>
        <v>0.49444088090656402</v>
      </c>
      <c r="AM11" t="s">
        <v>107</v>
      </c>
      <c r="AN11">
        <f t="shared" si="2"/>
        <v>17</v>
      </c>
      <c r="AO11">
        <f t="array" ref="AO11">INDEX($AN$1:$AN$71,MATCH(SMALL(COUNTIF($AN$1:$AN$71,"&lt;"&amp;$AN$1:$AN$71),ROW($AN11:$AO11)),COUNTIF($AN$1:$AN$71,"&lt;"&amp;$AN$1:$AN$71),0))</f>
        <v>11</v>
      </c>
      <c r="AP11" t="str">
        <f t="array" ref="AP11">INDEX($AM$1:$AM$71,SMALL(IF($AN$1:$AN$71=$AO11,ROW($AN$1:$AN$71)),COUNTIF($AO$1:$AO11,$AO11)),1)</f>
        <v>Waltham Forest</v>
      </c>
      <c r="AQ11">
        <f t="shared" si="3"/>
        <v>0.6555534744334145</v>
      </c>
      <c r="AT11" t="s">
        <v>139</v>
      </c>
      <c r="AU11">
        <f t="shared" si="4"/>
        <v>19</v>
      </c>
      <c r="AV11">
        <f t="array" ref="AV11">INDEX($AU$1:$AU$39,MATCH(SMALL(COUNTIF($AU$1:$AU$39,"&lt;"&amp;$AU$1:$AU$39),ROW($AU11:$AV11)),COUNTIF($AU$1:$AU$39,"&lt;"&amp;$AU$1:$AU$39),0))</f>
        <v>11</v>
      </c>
      <c r="AW11" t="str">
        <f t="array" ref="AW11">INDEX($AT$1:$AT$39,SMALL(IF($AU$1:$AU$39=$AV11,ROW($AU$1:$AU$39)),COUNTIF($AV$1:$AV11,$AV11)),1)</f>
        <v>Adur</v>
      </c>
      <c r="AX11">
        <f t="shared" si="5"/>
        <v>0.78051826412738057</v>
      </c>
      <c r="BA11" t="s">
        <v>123</v>
      </c>
      <c r="BB11">
        <f t="shared" si="6"/>
        <v>40</v>
      </c>
      <c r="BC11">
        <f t="array" ref="BC11">INDEX($BB$1:$BB$58,MATCH(SMALL(COUNTIF($BB$1:$BB$58,"&lt;"&amp;$BB$1:$BB$58),ROW($BB11:$BC11)),COUNTIF($BB$1:$BB$58,"&lt;"&amp;$BB$1:$BB$58),0))</f>
        <v>11</v>
      </c>
      <c r="BD11" t="str">
        <f t="array" ref="BD11">INDEX($BA$1:$BA$58,SMALL(IF($BB$1:$BB$58=$BC11,ROW($BB$1:$BB$58)),COUNTIF($BC$1:$BC11,$BC11)),1)</f>
        <v>Crawley</v>
      </c>
      <c r="BE11">
        <f t="shared" si="7"/>
        <v>0.69557152793878962</v>
      </c>
      <c r="BH11" t="s">
        <v>196</v>
      </c>
      <c r="BI11">
        <f t="shared" si="8"/>
        <v>10</v>
      </c>
      <c r="BJ11">
        <f t="array" ref="BJ11">INDEX($BI$1:$BI$48,MATCH(SMALL(COUNTIF($BI$1:$BI$48,"&lt;"&amp;$BI$1:$BI$48),ROW($BI11:$BJ11)),COUNTIF($BI$1:$BI$48,"&lt;"&amp;$BI$1:$BI$48),0))</f>
        <v>11</v>
      </c>
      <c r="BK11" t="str">
        <f t="array" ref="BK11">INDEX($BH$1:$BH$48,SMALL(IF($BI$1:$BI$48=$BJ11,ROW($BI$1:$BI$48)),COUNTIF($BJ$1:$BJ11,$BJ11)),1)</f>
        <v>East Devon</v>
      </c>
      <c r="BL11">
        <f t="shared" si="9"/>
        <v>0.57310239429444731</v>
      </c>
      <c r="BO11" t="s">
        <v>184</v>
      </c>
      <c r="BP11">
        <f t="shared" si="10"/>
        <v>13</v>
      </c>
      <c r="BQ11">
        <f t="array" ref="BQ11">INDEX($BP$1:$BP$55,MATCH(SMALL(COUNTIF($BP$1:$BP$55,"&lt;"&amp;$BP$1:$BP$55),ROW($BP11:$BQ11)),COUNTIF($BP$1:$BP$55,"&lt;"&amp;$BP$1:$BP$55),0))</f>
        <v>11</v>
      </c>
      <c r="BR11" t="str">
        <f t="array" ref="BR11">INDEX($BO$1:$BO$55,SMALL(IF($BP$1:$BP$55=$BQ11,ROW($BP$1:$BP$55)),COUNTIF($BQ$1:$BQ11,$BQ11)),1)</f>
        <v>Melton</v>
      </c>
      <c r="BS11">
        <f t="shared" si="11"/>
        <v>0.73448402497245679</v>
      </c>
      <c r="BV11" t="s">
        <v>103</v>
      </c>
      <c r="BW11">
        <f t="shared" si="12"/>
        <v>43</v>
      </c>
      <c r="BX11">
        <f t="array" ref="BX11">INDEX($BW$1:$BW$55,MATCH(SMALL(COUNTIF($BW$1:$BW$55,"&lt;"&amp;$BW$1:$BW$55),ROW($BW11:$BX11)),COUNTIF($BW$1:$BW$55,"&lt;"&amp;$BW$1:$BW$55),0))</f>
        <v>11</v>
      </c>
      <c r="BY11" t="str">
        <f t="array" ref="BY11">INDEX($BV$1:$BV$55,SMALL(IF($BW$1:$BW$55=$BX11,ROW($BW$1:$BW$55)),COUNTIF($BX$1:$BX11,$BX11)),1)</f>
        <v>Guildford</v>
      </c>
      <c r="BZ11">
        <f t="shared" si="13"/>
        <v>0.59922849331485706</v>
      </c>
    </row>
    <row r="12" spans="1:78" x14ac:dyDescent="0.25">
      <c r="A12" t="s">
        <v>38</v>
      </c>
      <c r="B12" t="s">
        <v>39</v>
      </c>
      <c r="C12" t="s">
        <v>40</v>
      </c>
      <c r="D12" t="s">
        <v>23</v>
      </c>
      <c r="E12">
        <v>182386</v>
      </c>
      <c r="F12">
        <v>0.80130925706251921</v>
      </c>
      <c r="G12">
        <f>VLOOKUP($A12,'1213 urban'!$A$4:$C$329,2,FALSE)</f>
        <v>1.0375806655700368</v>
      </c>
      <c r="H12">
        <f>VLOOKUP($A12,'1213 urban'!$A$4:$C$329,3,FALSE)</f>
        <v>41</v>
      </c>
      <c r="I12">
        <f t="shared" si="14"/>
        <v>225</v>
      </c>
      <c r="J12" t="str">
        <f t="shared" si="15"/>
        <v/>
      </c>
      <c r="K12" t="str">
        <f t="shared" si="16"/>
        <v/>
      </c>
      <c r="L12" t="str">
        <f t="shared" si="17"/>
        <v>9999</v>
      </c>
      <c r="M12" t="str">
        <f t="shared" si="18"/>
        <v/>
      </c>
      <c r="N12" t="str">
        <f t="shared" si="19"/>
        <v/>
      </c>
      <c r="O12" t="str">
        <f t="shared" si="20"/>
        <v>9999</v>
      </c>
      <c r="P12" t="str">
        <f t="shared" si="21"/>
        <v>Barnsley</v>
      </c>
      <c r="Q12">
        <f t="shared" si="22"/>
        <v>1.0375806655700368</v>
      </c>
      <c r="R12">
        <f t="shared" si="23"/>
        <v>45</v>
      </c>
      <c r="S12" t="str">
        <f t="shared" si="24"/>
        <v/>
      </c>
      <c r="T12" t="str">
        <f t="shared" si="25"/>
        <v/>
      </c>
      <c r="U12" t="str">
        <f t="shared" si="26"/>
        <v>9999</v>
      </c>
      <c r="V12" t="str">
        <f t="shared" si="27"/>
        <v/>
      </c>
      <c r="W12" t="str">
        <f t="shared" si="28"/>
        <v/>
      </c>
      <c r="X12" t="str">
        <f t="shared" si="29"/>
        <v>9999</v>
      </c>
      <c r="Y12" t="str">
        <f t="shared" si="30"/>
        <v/>
      </c>
      <c r="Z12" t="str">
        <f t="shared" si="31"/>
        <v/>
      </c>
      <c r="AA12" t="str">
        <f t="shared" si="32"/>
        <v>9999</v>
      </c>
      <c r="AE12" t="s">
        <v>41</v>
      </c>
      <c r="AF12">
        <f t="shared" si="0"/>
        <v>8</v>
      </c>
      <c r="AG12">
        <f t="array" ref="AG12">INDEX($AF$1:$AF$326,MATCH(SMALL(COUNTIF($AF$1:$AF$326,"&lt;"&amp;$AF$1:$AF$326),ROW($AF12:$AG12)),COUNTIF($AF$1:$AF$326,"&lt;"&amp;$AF$1:$AF$326),0))</f>
        <v>12</v>
      </c>
      <c r="AH12" t="str">
        <f t="array" ref="AH12">INDEX($AE$1:$AE$326,SMALL(IF($AF$1:$AF$326=$AG12,ROW($AF$1:$AF$326)),COUNTIF($AG$1:$AG12,$AG12)),1)</f>
        <v>Broxbourne</v>
      </c>
      <c r="AI12">
        <f t="shared" si="1"/>
        <v>0.49872738529270144</v>
      </c>
      <c r="AM12" t="s">
        <v>141</v>
      </c>
      <c r="AN12">
        <f t="shared" si="2"/>
        <v>69</v>
      </c>
      <c r="AO12">
        <f t="array" ref="AO12">INDEX($AN$1:$AN$71,MATCH(SMALL(COUNTIF($AN$1:$AN$71,"&lt;"&amp;$AN$1:$AN$71),ROW($AN12:$AO12)),COUNTIF($AN$1:$AN$71,"&lt;"&amp;$AN$1:$AN$71),0))</f>
        <v>12</v>
      </c>
      <c r="AP12" t="str">
        <f t="array" ref="AP12">INDEX($AM$1:$AM$71,SMALL(IF($AN$1:$AN$71=$AO12,ROW($AN$1:$AN$71)),COUNTIF($AO$1:$AO12,$AO12)),1)</f>
        <v>Kensington and Chelsea</v>
      </c>
      <c r="AQ12">
        <f t="shared" si="3"/>
        <v>0.66447885872365819</v>
      </c>
      <c r="AT12" t="s">
        <v>153</v>
      </c>
      <c r="AU12">
        <f t="shared" si="4"/>
        <v>24</v>
      </c>
      <c r="AV12">
        <f t="array" ref="AV12">INDEX($AU$1:$AU$39,MATCH(SMALL(COUNTIF($AU$1:$AU$39,"&lt;"&amp;$AU$1:$AU$39),ROW($AU12:$AV12)),COUNTIF($AU$1:$AU$39,"&lt;"&amp;$AU$1:$AU$39),0))</f>
        <v>12</v>
      </c>
      <c r="AW12" t="str">
        <f t="array" ref="AW12">INDEX($AT$1:$AT$39,SMALL(IF($AU$1:$AU$39=$AV12,ROW($AU$1:$AU$39)),COUNTIF($AV$1:$AV12,$AV12)),1)</f>
        <v>Wirral</v>
      </c>
      <c r="AX12">
        <f t="shared" si="5"/>
        <v>0.79664413657467914</v>
      </c>
      <c r="BA12" t="s">
        <v>131</v>
      </c>
      <c r="BB12">
        <f t="shared" si="6"/>
        <v>54</v>
      </c>
      <c r="BC12">
        <f t="array" ref="BC12">INDEX($BB$1:$BB$58,MATCH(SMALL(COUNTIF($BB$1:$BB$58,"&lt;"&amp;$BB$1:$BB$58),ROW($BB12:$BC12)),COUNTIF($BB$1:$BB$58,"&lt;"&amp;$BB$1:$BB$58),0))</f>
        <v>12</v>
      </c>
      <c r="BD12" t="str">
        <f t="array" ref="BD12">INDEX($BA$1:$BA$58,SMALL(IF($BB$1:$BB$58=$BC12,ROW($BB$1:$BB$58)),COUNTIF($BC$1:$BC12,$BC12)),1)</f>
        <v>Exeter</v>
      </c>
      <c r="BE12">
        <f t="shared" si="7"/>
        <v>0.72710214612407642</v>
      </c>
      <c r="BH12" t="s">
        <v>198</v>
      </c>
      <c r="BI12">
        <f t="shared" si="8"/>
        <v>34</v>
      </c>
      <c r="BJ12">
        <f t="array" ref="BJ12">INDEX($BI$1:$BI$48,MATCH(SMALL(COUNTIF($BI$1:$BI$48,"&lt;"&amp;$BI$1:$BI$48),ROW($BI12:$BJ12)),COUNTIF($BI$1:$BI$48,"&lt;"&amp;$BI$1:$BI$48),0))</f>
        <v>12</v>
      </c>
      <c r="BK12" t="str">
        <f t="array" ref="BK12">INDEX($BH$1:$BH$48,SMALL(IF($BI$1:$BI$48=$BJ12,ROW($BI$1:$BI$48)),COUNTIF($BJ$1:$BJ12,$BJ12)),1)</f>
        <v>St. Edmundsbury</v>
      </c>
      <c r="BL12">
        <f t="shared" si="9"/>
        <v>0.57758158339865506</v>
      </c>
      <c r="BO12" t="s">
        <v>194</v>
      </c>
      <c r="BP12">
        <f t="shared" si="10"/>
        <v>6</v>
      </c>
      <c r="BQ12">
        <f t="array" ref="BQ12">INDEX($BP$1:$BP$55,MATCH(SMALL(COUNTIF($BP$1:$BP$55,"&lt;"&amp;$BP$1:$BP$55),ROW($BP12:$BQ12)),COUNTIF($BP$1:$BP$55,"&lt;"&amp;$BP$1:$BP$55),0))</f>
        <v>12</v>
      </c>
      <c r="BR12" t="str">
        <f t="array" ref="BR12">INDEX($BO$1:$BO$55,SMALL(IF($BP$1:$BP$55=$BQ12,ROW($BP$1:$BP$55)),COUNTIF($BQ$1:$BQ12,$BQ12)),1)</f>
        <v>South Cambridgeshire</v>
      </c>
      <c r="BS12">
        <f t="shared" si="11"/>
        <v>0.73732718894009219</v>
      </c>
      <c r="BV12" t="s">
        <v>109</v>
      </c>
      <c r="BW12">
        <f t="shared" si="12"/>
        <v>47</v>
      </c>
      <c r="BX12">
        <f t="array" ref="BX12">INDEX($BW$1:$BW$55,MATCH(SMALL(COUNTIF($BW$1:$BW$55,"&lt;"&amp;$BW$1:$BW$55),ROW($BW12:$BX12)),COUNTIF($BW$1:$BW$55,"&lt;"&amp;$BW$1:$BW$55),0))</f>
        <v>12</v>
      </c>
      <c r="BY12" t="str">
        <f t="array" ref="BY12">INDEX($BV$1:$BV$55,SMALL(IF($BW$1:$BW$55=$BX12,ROW($BW$1:$BW$55)),COUNTIF($BX$1:$BX12,$BX12)),1)</f>
        <v>Rugby</v>
      </c>
      <c r="BZ12">
        <f t="shared" si="13"/>
        <v>0.63458882377095083</v>
      </c>
    </row>
    <row r="13" spans="1:78" x14ac:dyDescent="0.25">
      <c r="A13" t="s">
        <v>41</v>
      </c>
      <c r="B13" t="s">
        <v>42</v>
      </c>
      <c r="C13" t="s">
        <v>13</v>
      </c>
      <c r="D13" t="s">
        <v>23</v>
      </c>
      <c r="E13">
        <v>57795</v>
      </c>
      <c r="F13">
        <v>0.81800039629744958</v>
      </c>
      <c r="G13">
        <f>VLOOKUP($A13,'1213 urban'!$A$4:$C$329,2,FALSE)</f>
        <v>0.47744091668656002</v>
      </c>
      <c r="H13">
        <f>VLOOKUP($A13,'1213 urban'!$A$4:$C$329,3,FALSE)</f>
        <v>6</v>
      </c>
      <c r="I13">
        <f t="shared" si="14"/>
        <v>8</v>
      </c>
      <c r="J13" t="str">
        <f t="shared" si="15"/>
        <v/>
      </c>
      <c r="K13" t="str">
        <f t="shared" si="16"/>
        <v/>
      </c>
      <c r="L13" t="str">
        <f t="shared" si="17"/>
        <v>9999</v>
      </c>
      <c r="M13" t="str">
        <f t="shared" si="18"/>
        <v/>
      </c>
      <c r="N13" t="str">
        <f t="shared" si="19"/>
        <v/>
      </c>
      <c r="O13" t="str">
        <f t="shared" si="20"/>
        <v>9999</v>
      </c>
      <c r="P13" t="str">
        <f t="shared" si="21"/>
        <v>Barrow-in-Furness</v>
      </c>
      <c r="Q13">
        <f t="shared" si="22"/>
        <v>0.47744091668656002</v>
      </c>
      <c r="R13">
        <f t="shared" si="23"/>
        <v>1</v>
      </c>
      <c r="S13" t="str">
        <f t="shared" si="24"/>
        <v/>
      </c>
      <c r="T13" t="str">
        <f t="shared" si="25"/>
        <v/>
      </c>
      <c r="U13" t="str">
        <f t="shared" si="26"/>
        <v>9999</v>
      </c>
      <c r="V13" t="str">
        <f t="shared" si="27"/>
        <v/>
      </c>
      <c r="W13" t="str">
        <f t="shared" si="28"/>
        <v/>
      </c>
      <c r="X13" t="str">
        <f t="shared" si="29"/>
        <v>9999</v>
      </c>
      <c r="Y13" t="str">
        <f t="shared" si="30"/>
        <v/>
      </c>
      <c r="Z13" t="str">
        <f t="shared" si="31"/>
        <v/>
      </c>
      <c r="AA13" t="str">
        <f t="shared" si="32"/>
        <v>9999</v>
      </c>
      <c r="AE13" t="s">
        <v>43</v>
      </c>
      <c r="AF13">
        <f t="shared" si="0"/>
        <v>157</v>
      </c>
      <c r="AG13">
        <f t="array" ref="AG13">INDEX($AF$1:$AF$326,MATCH(SMALL(COUNTIF($AF$1:$AF$326,"&lt;"&amp;$AF$1:$AF$326),ROW($AF13:$AG13)),COUNTIF($AF$1:$AF$326,"&lt;"&amp;$AF$1:$AF$326),0))</f>
        <v>13</v>
      </c>
      <c r="AH13" t="str">
        <f t="array" ref="AH13">INDEX($AE$1:$AE$326,SMALL(IF($AF$1:$AF$326=$AG13,ROW($AF$1:$AF$326)),COUNTIF($AG$1:$AG13,$AG13)),1)</f>
        <v>South Gloucestershire</v>
      </c>
      <c r="AI13">
        <f t="shared" si="1"/>
        <v>0.50101676932598505</v>
      </c>
      <c r="AM13" t="s">
        <v>159</v>
      </c>
      <c r="AN13">
        <f t="shared" si="2"/>
        <v>34</v>
      </c>
      <c r="AO13">
        <f t="array" ref="AO13">INDEX($AN$1:$AN$71,MATCH(SMALL(COUNTIF($AN$1:$AN$71,"&lt;"&amp;$AN$1:$AN$71),ROW($AN13:$AO13)),COUNTIF($AN$1:$AN$71,"&lt;"&amp;$AN$1:$AN$71),0))</f>
        <v>13</v>
      </c>
      <c r="AP13" t="str">
        <f t="array" ref="AP13">INDEX($AM$1:$AM$71,SMALL(IF($AN$1:$AN$71=$AO13,ROW($AN$1:$AN$71)),COUNTIF($AO$1:$AO13,$AO13)),1)</f>
        <v>Merton</v>
      </c>
      <c r="AQ13">
        <f t="shared" si="3"/>
        <v>0.68266289095092414</v>
      </c>
      <c r="AT13" t="s">
        <v>216</v>
      </c>
      <c r="AU13">
        <f t="shared" si="4"/>
        <v>2</v>
      </c>
      <c r="AV13">
        <f t="array" ref="AV13">INDEX($AU$1:$AU$39,MATCH(SMALL(COUNTIF($AU$1:$AU$39,"&lt;"&amp;$AU$1:$AU$39),ROW($AU13:$AV13)),COUNTIF($AU$1:$AU$39,"&lt;"&amp;$AU$1:$AU$39),0))</f>
        <v>13</v>
      </c>
      <c r="AW13" t="str">
        <f t="array" ref="AW13">INDEX($AT$1:$AT$39,SMALL(IF($AU$1:$AU$39=$AV13,ROW($AU$1:$AU$39)),COUNTIF($AV$1:$AV13,$AV13)),1)</f>
        <v>Southampton</v>
      </c>
      <c r="AX13">
        <f t="shared" si="5"/>
        <v>0.7979109241259249</v>
      </c>
      <c r="BA13" t="s">
        <v>147</v>
      </c>
      <c r="BB13">
        <f t="shared" si="6"/>
        <v>22</v>
      </c>
      <c r="BC13">
        <f t="array" ref="BC13">INDEX($BB$1:$BB$58,MATCH(SMALL(COUNTIF($BB$1:$BB$58,"&lt;"&amp;$BB$1:$BB$58),ROW($BB13:$BC13)),COUNTIF($BB$1:$BB$58,"&lt;"&amp;$BB$1:$BB$58),0))</f>
        <v>13</v>
      </c>
      <c r="BD13" t="str">
        <f t="array" ref="BD13">INDEX($BA$1:$BA$58,SMALL(IF($BB$1:$BB$58=$BC13,ROW($BB$1:$BB$58)),COUNTIF($BC$1:$BC13,$BC13)),1)</f>
        <v>Stevenage</v>
      </c>
      <c r="BE13">
        <f t="shared" si="7"/>
        <v>0.72985436087980626</v>
      </c>
      <c r="BH13" t="s">
        <v>274</v>
      </c>
      <c r="BI13">
        <f t="shared" si="8"/>
        <v>18</v>
      </c>
      <c r="BJ13">
        <f t="array" ref="BJ13">INDEX($BI$1:$BI$48,MATCH(SMALL(COUNTIF($BI$1:$BI$48,"&lt;"&amp;$BI$1:$BI$48),ROW($BI13:$BJ13)),COUNTIF($BI$1:$BI$48,"&lt;"&amp;$BI$1:$BI$48),0))</f>
        <v>13</v>
      </c>
      <c r="BK13" t="str">
        <f t="array" ref="BK13">INDEX($BH$1:$BH$48,SMALL(IF($BI$1:$BI$48=$BJ13,ROW($BI$1:$BI$48)),COUNTIF($BJ$1:$BJ13,$BJ13)),1)</f>
        <v>Staffordshire Moorlands</v>
      </c>
      <c r="BL13">
        <f t="shared" si="9"/>
        <v>0.60168471720818295</v>
      </c>
      <c r="BO13" t="s">
        <v>206</v>
      </c>
      <c r="BP13" t="str">
        <f t="shared" si="10"/>
        <v>9999</v>
      </c>
      <c r="BQ13">
        <f t="array" ref="BQ13">INDEX($BP$1:$BP$55,MATCH(SMALL(COUNTIF($BP$1:$BP$55,"&lt;"&amp;$BP$1:$BP$55),ROW($BP13:$BQ13)),COUNTIF($BP$1:$BP$55,"&lt;"&amp;$BP$1:$BP$55),0))</f>
        <v>13</v>
      </c>
      <c r="BR13" t="str">
        <f t="array" ref="BR13">INDEX($BO$1:$BO$55,SMALL(IF($BP$1:$BP$55=$BQ13,ROW($BP$1:$BP$55)),COUNTIF($BQ$1:$BQ13,$BQ13)),1)</f>
        <v>East Cambridgeshire</v>
      </c>
      <c r="BS13">
        <f t="shared" si="11"/>
        <v>0.74003594460302358</v>
      </c>
      <c r="BV13" t="s">
        <v>113</v>
      </c>
      <c r="BW13">
        <f t="shared" si="12"/>
        <v>19</v>
      </c>
      <c r="BX13">
        <f t="array" ref="BX13">INDEX($BW$1:$BW$55,MATCH(SMALL(COUNTIF($BW$1:$BW$55,"&lt;"&amp;$BW$1:$BW$55),ROW($BW13:$BX13)),COUNTIF($BW$1:$BW$55,"&lt;"&amp;$BW$1:$BW$55),0))</f>
        <v>13</v>
      </c>
      <c r="BY13" t="str">
        <f t="array" ref="BY13">INDEX($BV$1:$BV$55,SMALL(IF($BW$1:$BW$55=$BX13,ROW($BW$1:$BW$55)),COUNTIF($BX$1:$BX13,$BX13)),1)</f>
        <v>Waveney</v>
      </c>
      <c r="BZ13">
        <f t="shared" si="13"/>
        <v>0.65201192250372586</v>
      </c>
    </row>
    <row r="14" spans="1:78" x14ac:dyDescent="0.25">
      <c r="A14" t="s">
        <v>43</v>
      </c>
      <c r="B14" t="s">
        <v>44</v>
      </c>
      <c r="C14" t="s">
        <v>31</v>
      </c>
      <c r="D14" t="s">
        <v>23</v>
      </c>
      <c r="E14">
        <v>173015</v>
      </c>
      <c r="F14">
        <v>0.98746090450425772</v>
      </c>
      <c r="G14">
        <f>VLOOKUP($A14,'1213 urban'!$A$4:$C$329,2,FALSE)</f>
        <v>0.85306662744521256</v>
      </c>
      <c r="H14">
        <f>VLOOKUP($A14,'1213 urban'!$A$4:$C$329,3,FALSE)</f>
        <v>58</v>
      </c>
      <c r="I14">
        <f t="shared" si="14"/>
        <v>157</v>
      </c>
      <c r="J14" t="str">
        <f t="shared" si="15"/>
        <v/>
      </c>
      <c r="K14" t="str">
        <f t="shared" si="16"/>
        <v/>
      </c>
      <c r="L14" t="str">
        <f t="shared" si="17"/>
        <v>9999</v>
      </c>
      <c r="M14" t="str">
        <f t="shared" si="18"/>
        <v/>
      </c>
      <c r="N14" t="str">
        <f t="shared" si="19"/>
        <v/>
      </c>
      <c r="O14" t="str">
        <f t="shared" si="20"/>
        <v>9999</v>
      </c>
      <c r="P14" t="str">
        <f t="shared" si="21"/>
        <v>Basildon</v>
      </c>
      <c r="Q14">
        <f t="shared" si="22"/>
        <v>0.85306662744521256</v>
      </c>
      <c r="R14">
        <f t="shared" si="23"/>
        <v>24</v>
      </c>
      <c r="S14" t="str">
        <f t="shared" si="24"/>
        <v/>
      </c>
      <c r="T14" t="str">
        <f t="shared" si="25"/>
        <v/>
      </c>
      <c r="U14" t="str">
        <f t="shared" si="26"/>
        <v>9999</v>
      </c>
      <c r="V14" t="str">
        <f t="shared" si="27"/>
        <v/>
      </c>
      <c r="W14" t="str">
        <f t="shared" si="28"/>
        <v/>
      </c>
      <c r="X14" t="str">
        <f t="shared" si="29"/>
        <v>9999</v>
      </c>
      <c r="Y14" t="str">
        <f t="shared" si="30"/>
        <v/>
      </c>
      <c r="Z14" t="str">
        <f t="shared" si="31"/>
        <v/>
      </c>
      <c r="AA14" t="str">
        <f t="shared" si="32"/>
        <v>9999</v>
      </c>
      <c r="AE14" t="s">
        <v>45</v>
      </c>
      <c r="AF14">
        <f t="shared" si="0"/>
        <v>158</v>
      </c>
      <c r="AG14">
        <f t="array" ref="AG14">INDEX($AF$1:$AF$326,MATCH(SMALL(COUNTIF($AF$1:$AF$326,"&lt;"&amp;$AF$1:$AF$326),ROW($AF14:$AG14)),COUNTIF($AF$1:$AF$326,"&lt;"&amp;$AF$1:$AF$326),0))</f>
        <v>14</v>
      </c>
      <c r="AH14" t="str">
        <f t="array" ref="AH14">INDEX($AE$1:$AE$326,SMALL(IF($AF$1:$AF$326=$AG14,ROW($AF$1:$AF$326)),COUNTIF($AG$1:$AG14,$AG14)),1)</f>
        <v>North Somerset</v>
      </c>
      <c r="AI14">
        <f t="shared" si="1"/>
        <v>0.51218575269964572</v>
      </c>
      <c r="AM14" t="s">
        <v>166</v>
      </c>
      <c r="AN14">
        <f t="shared" si="2"/>
        <v>58</v>
      </c>
      <c r="AO14">
        <f t="array" ref="AO14">INDEX($AN$1:$AN$71,MATCH(SMALL(COUNTIF($AN$1:$AN$71,"&lt;"&amp;$AN$1:$AN$71),ROW($AN14:$AO14)),COUNTIF($AN$1:$AN$71,"&lt;"&amp;$AN$1:$AN$71),0))</f>
        <v>14</v>
      </c>
      <c r="AP14" t="str">
        <f t="array" ref="AP14">INDEX($AM$1:$AM$71,SMALL(IF($AN$1:$AN$71=$AO14,ROW($AN$1:$AN$71)),COUNTIF($AO$1:$AO14,$AO14)),1)</f>
        <v>Lambeth</v>
      </c>
      <c r="AQ14">
        <f t="shared" si="3"/>
        <v>0.68283553779621153</v>
      </c>
      <c r="AT14" t="s">
        <v>220</v>
      </c>
      <c r="AU14">
        <f t="shared" si="4"/>
        <v>7</v>
      </c>
      <c r="AV14">
        <f t="array" ref="AV14">INDEX($AU$1:$AU$39,MATCH(SMALL(COUNTIF($AU$1:$AU$39,"&lt;"&amp;$AU$1:$AU$39),ROW($AU14:$AV14)),COUNTIF($AU$1:$AU$39,"&lt;"&amp;$AU$1:$AU$39),0))</f>
        <v>14</v>
      </c>
      <c r="AW14" t="str">
        <f t="array" ref="AW14">INDEX($AT$1:$AT$39,SMALL(IF($AU$1:$AU$39=$AV14,ROW($AU$1:$AU$39)),COUNTIF($AV$1:$AV14,$AV14)),1)</f>
        <v>Worthing</v>
      </c>
      <c r="AX14">
        <f t="shared" si="5"/>
        <v>0.81358477970627507</v>
      </c>
      <c r="BA14" t="s">
        <v>157</v>
      </c>
      <c r="BB14">
        <f t="shared" si="6"/>
        <v>11</v>
      </c>
      <c r="BC14">
        <f t="array" ref="BC14">INDEX($BB$1:$BB$58,MATCH(SMALL(COUNTIF($BB$1:$BB$58,"&lt;"&amp;$BB$1:$BB$58),ROW($BB14:$BC14)),COUNTIF($BB$1:$BB$58,"&lt;"&amp;$BB$1:$BB$58),0))</f>
        <v>14</v>
      </c>
      <c r="BD14" t="str">
        <f t="array" ref="BD14">INDEX($BA$1:$BA$58,SMALL(IF($BB$1:$BB$58=$BC14,ROW($BB$1:$BB$58)),COUNTIF($BC$1:$BC14,$BC14)),1)</f>
        <v>Windsor and Maidenhead</v>
      </c>
      <c r="BE14">
        <f t="shared" si="7"/>
        <v>0.73166064453674617</v>
      </c>
      <c r="BH14" t="s">
        <v>278</v>
      </c>
      <c r="BI14">
        <f t="shared" si="8"/>
        <v>19</v>
      </c>
      <c r="BJ14">
        <f t="array" ref="BJ14">INDEX($BI$1:$BI$48,MATCH(SMALL(COUNTIF($BI$1:$BI$48,"&lt;"&amp;$BI$1:$BI$48),ROW($BI14:$BJ14)),COUNTIF($BI$1:$BI$48,"&lt;"&amp;$BI$1:$BI$48),0))</f>
        <v>14</v>
      </c>
      <c r="BK14" t="str">
        <f t="array" ref="BK14">INDEX($BH$1:$BH$48,SMALL(IF($BI$1:$BI$48=$BJ14,ROW($BI$1:$BI$48)),COUNTIF($BJ$1:$BJ14,$BJ14)),1)</f>
        <v>Test Valley</v>
      </c>
      <c r="BL14">
        <f t="shared" si="9"/>
        <v>0.61259912194125854</v>
      </c>
      <c r="BO14" t="s">
        <v>222</v>
      </c>
      <c r="BP14">
        <f t="shared" si="10"/>
        <v>21</v>
      </c>
      <c r="BQ14">
        <f t="array" ref="BQ14">INDEX($BP$1:$BP$55,MATCH(SMALL(COUNTIF($BP$1:$BP$55,"&lt;"&amp;$BP$1:$BP$55),ROW($BP14:$BQ14)),COUNTIF($BP$1:$BP$55,"&lt;"&amp;$BP$1:$BP$55),0))</f>
        <v>14</v>
      </c>
      <c r="BR14" t="str">
        <f t="array" ref="BR14">INDEX($BO$1:$BO$55,SMALL(IF($BP$1:$BP$55=$BQ14,ROW($BP$1:$BP$55)),COUNTIF($BQ$1:$BQ14,$BQ14)),1)</f>
        <v>Cornwall</v>
      </c>
      <c r="BS14">
        <f t="shared" si="11"/>
        <v>0.79041182068943272</v>
      </c>
      <c r="BV14" t="s">
        <v>125</v>
      </c>
      <c r="BW14">
        <f t="shared" si="12"/>
        <v>25</v>
      </c>
      <c r="BX14">
        <f t="array" ref="BX14">INDEX($BW$1:$BW$55,MATCH(SMALL(COUNTIF($BW$1:$BW$55,"&lt;"&amp;$BW$1:$BW$55),ROW($BW14:$BX14)),COUNTIF($BW$1:$BW$55,"&lt;"&amp;$BW$1:$BW$55),0))</f>
        <v>14</v>
      </c>
      <c r="BY14" t="str">
        <f t="array" ref="BY14">INDEX($BV$1:$BV$55,SMALL(IF($BW$1:$BW$55=$BX14,ROW($BW$1:$BW$55)),COUNTIF($BX$1:$BX14,$BX14)),1)</f>
        <v>Swale</v>
      </c>
      <c r="BZ14">
        <f t="shared" si="13"/>
        <v>0.67421790722761599</v>
      </c>
    </row>
    <row r="15" spans="1:78" x14ac:dyDescent="0.25">
      <c r="A15" t="s">
        <v>45</v>
      </c>
      <c r="B15" t="s">
        <v>46</v>
      </c>
      <c r="C15" t="s">
        <v>9</v>
      </c>
      <c r="D15" t="s">
        <v>18</v>
      </c>
      <c r="E15">
        <v>120523</v>
      </c>
      <c r="F15">
        <v>0.72991157945736429</v>
      </c>
      <c r="G15">
        <f>VLOOKUP($A15,'1213 urban'!$A$4:$C$329,2,FALSE)</f>
        <v>0.86003010105353683</v>
      </c>
      <c r="H15">
        <f>VLOOKUP($A15,'1213 urban'!$A$4:$C$329,3,FALSE)</f>
        <v>40</v>
      </c>
      <c r="I15">
        <f t="shared" si="14"/>
        <v>158</v>
      </c>
      <c r="J15" t="str">
        <f t="shared" si="15"/>
        <v/>
      </c>
      <c r="K15" t="str">
        <f t="shared" si="16"/>
        <v/>
      </c>
      <c r="L15" t="str">
        <f t="shared" si="17"/>
        <v>9999</v>
      </c>
      <c r="M15" t="str">
        <f t="shared" si="18"/>
        <v/>
      </c>
      <c r="N15" t="str">
        <f t="shared" si="19"/>
        <v/>
      </c>
      <c r="O15" t="str">
        <f t="shared" si="20"/>
        <v>9999</v>
      </c>
      <c r="P15" t="str">
        <f t="shared" si="21"/>
        <v/>
      </c>
      <c r="Q15" t="str">
        <f t="shared" si="22"/>
        <v/>
      </c>
      <c r="R15" t="str">
        <f t="shared" si="23"/>
        <v>9999</v>
      </c>
      <c r="S15" t="str">
        <f t="shared" si="24"/>
        <v/>
      </c>
      <c r="T15" t="str">
        <f t="shared" si="25"/>
        <v/>
      </c>
      <c r="U15" t="str">
        <f t="shared" si="26"/>
        <v>9999</v>
      </c>
      <c r="V15" t="str">
        <f t="shared" si="27"/>
        <v/>
      </c>
      <c r="W15" t="str">
        <f t="shared" si="28"/>
        <v/>
      </c>
      <c r="X15" t="str">
        <f t="shared" si="29"/>
        <v>9999</v>
      </c>
      <c r="Y15" t="str">
        <f t="shared" si="30"/>
        <v>Basingstoke and Deane</v>
      </c>
      <c r="Z15">
        <f t="shared" si="31"/>
        <v>0.86003010105353683</v>
      </c>
      <c r="AA15">
        <f t="shared" si="32"/>
        <v>28</v>
      </c>
      <c r="AE15" t="s">
        <v>47</v>
      </c>
      <c r="AF15">
        <f t="shared" si="0"/>
        <v>136</v>
      </c>
      <c r="AG15">
        <f t="array" ref="AG15">INDEX($AF$1:$AF$326,MATCH(SMALL(COUNTIF($AF$1:$AF$326,"&lt;"&amp;$AF$1:$AF$326),ROW($AF15:$AG15)),COUNTIF($AF$1:$AF$326,"&lt;"&amp;$AF$1:$AF$326),0))</f>
        <v>15</v>
      </c>
      <c r="AH15" t="str">
        <f t="array" ref="AH15">INDEX($AE$1:$AE$326,SMALL(IF($AF$1:$AF$326=$AG15,ROW($AF$1:$AF$326)),COUNTIF($AG$1:$AG15,$AG15)),1)</f>
        <v>North Devon</v>
      </c>
      <c r="AI15">
        <f t="shared" si="1"/>
        <v>0.5126702797714956</v>
      </c>
      <c r="AM15" t="s">
        <v>178</v>
      </c>
      <c r="AN15">
        <f t="shared" si="2"/>
        <v>56</v>
      </c>
      <c r="AO15">
        <f t="array" ref="AO15">INDEX($AN$1:$AN$71,MATCH(SMALL(COUNTIF($AN$1:$AN$71,"&lt;"&amp;$AN$1:$AN$71),ROW($AN15:$AO15)),COUNTIF($AN$1:$AN$71,"&lt;"&amp;$AN$1:$AN$71),0))</f>
        <v>15</v>
      </c>
      <c r="AP15" t="str">
        <f t="array" ref="AP15">INDEX($AM$1:$AM$71,SMALL(IF($AN$1:$AN$71=$AO15,ROW($AN$1:$AN$71)),COUNTIF($AO$1:$AO15,$AO15)),1)</f>
        <v>Richmond upon Thames</v>
      </c>
      <c r="AQ15">
        <f t="shared" si="3"/>
        <v>0.68648802196761671</v>
      </c>
      <c r="AT15" t="s">
        <v>232</v>
      </c>
      <c r="AU15">
        <f t="shared" si="4"/>
        <v>8</v>
      </c>
      <c r="AV15">
        <f t="array" ref="AV15">INDEX($AU$1:$AU$39,MATCH(SMALL(COUNTIF($AU$1:$AU$39,"&lt;"&amp;$AU$1:$AU$39),ROW($AU15:$AV15)),COUNTIF($AU$1:$AU$39,"&lt;"&amp;$AU$1:$AU$39),0))</f>
        <v>15</v>
      </c>
      <c r="AW15" t="str">
        <f t="array" ref="AW15">INDEX($AT$1:$AT$39,SMALL(IF($AU$1:$AU$39=$AV15,ROW($AU$1:$AU$39)),COUNTIF($AV$1:$AV15,$AV15)),1)</f>
        <v>Poole</v>
      </c>
      <c r="AX15">
        <f t="shared" si="5"/>
        <v>0.81970134359741975</v>
      </c>
      <c r="BA15" t="s">
        <v>163</v>
      </c>
      <c r="BB15">
        <f t="shared" si="6"/>
        <v>57</v>
      </c>
      <c r="BC15">
        <f t="array" ref="BC15">INDEX($BB$1:$BB$58,MATCH(SMALL(COUNTIF($BB$1:$BB$58,"&lt;"&amp;$BB$1:$BB$58),ROW($BB15:$BC15)),COUNTIF($BB$1:$BB$58,"&lt;"&amp;$BB$1:$BB$58),0))</f>
        <v>15</v>
      </c>
      <c r="BD15" t="str">
        <f t="array" ref="BD15">INDEX($BA$1:$BA$58,SMALL(IF($BB$1:$BB$58=$BC15,ROW($BB$1:$BB$58)),COUNTIF($BC$1:$BC15,$BC15)),1)</f>
        <v>Peterborough</v>
      </c>
      <c r="BE15">
        <f t="shared" si="7"/>
        <v>0.76255838337622728</v>
      </c>
      <c r="BH15" t="s">
        <v>284</v>
      </c>
      <c r="BI15">
        <f t="shared" si="8"/>
        <v>3</v>
      </c>
      <c r="BJ15">
        <f t="array" ref="BJ15">INDEX($BI$1:$BI$48,MATCH(SMALL(COUNTIF($BI$1:$BI$48,"&lt;"&amp;$BI$1:$BI$48),ROW($BI15:$BJ15)),COUNTIF($BI$1:$BI$48,"&lt;"&amp;$BI$1:$BI$48),0))</f>
        <v>15</v>
      </c>
      <c r="BK15" t="str">
        <f t="array" ref="BK15">INDEX($BH$1:$BH$48,SMALL(IF($BI$1:$BI$48=$BJ15,ROW($BI$1:$BI$48)),COUNTIF($BJ$1:$BJ15,$BJ15)),1)</f>
        <v>East Hampshire</v>
      </c>
      <c r="BL15">
        <f t="shared" si="9"/>
        <v>0.61890306799092276</v>
      </c>
      <c r="BO15" t="s">
        <v>224</v>
      </c>
      <c r="BP15" t="str">
        <f t="shared" si="10"/>
        <v>9999</v>
      </c>
      <c r="BQ15">
        <f t="array" ref="BQ15">INDEX($BP$1:$BP$55,MATCH(SMALL(COUNTIF($BP$1:$BP$55,"&lt;"&amp;$BP$1:$BP$55),ROW($BP15:$BQ15)),COUNTIF($BP$1:$BP$55,"&lt;"&amp;$BP$1:$BP$55),0))</f>
        <v>15</v>
      </c>
      <c r="BR15" t="str">
        <f t="array" ref="BR15">INDEX($BO$1:$BO$55,SMALL(IF($BP$1:$BP$55=$BQ15,ROW($BP$1:$BP$55)),COUNTIF($BQ$1:$BQ15,$BQ15)),1)</f>
        <v>West Dorset</v>
      </c>
      <c r="BS15">
        <f t="shared" si="11"/>
        <v>0.7962487835088029</v>
      </c>
      <c r="BV15" t="s">
        <v>129</v>
      </c>
      <c r="BW15">
        <f t="shared" si="12"/>
        <v>27</v>
      </c>
      <c r="BX15">
        <f t="array" ref="BX15">INDEX($BW$1:$BW$55,MATCH(SMALL(COUNTIF($BW$1:$BW$55,"&lt;"&amp;$BW$1:$BW$55),ROW($BW15:$BX15)),COUNTIF($BW$1:$BW$55,"&lt;"&amp;$BW$1:$BW$55),0))</f>
        <v>15</v>
      </c>
      <c r="BY15" t="str">
        <f t="array" ref="BY15">INDEX($BV$1:$BV$55,SMALL(IF($BW$1:$BW$55=$BX15,ROW($BW$1:$BW$55)),COUNTIF($BX$1:$BX15,$BX15)),1)</f>
        <v>New Forest</v>
      </c>
      <c r="BZ15">
        <f t="shared" si="13"/>
        <v>0.67499156260546744</v>
      </c>
    </row>
    <row r="16" spans="1:78" x14ac:dyDescent="0.25">
      <c r="A16" t="s">
        <v>47</v>
      </c>
      <c r="B16" t="s">
        <v>48</v>
      </c>
      <c r="C16" t="s">
        <v>17</v>
      </c>
      <c r="D16" t="s">
        <v>28</v>
      </c>
      <c r="E16">
        <v>62782</v>
      </c>
      <c r="F16">
        <v>0.56145591128599537</v>
      </c>
      <c r="G16">
        <f>VLOOKUP($A16,'1213 urban'!$A$4:$C$329,2,FALSE)</f>
        <v>0.81566068515497558</v>
      </c>
      <c r="H16">
        <f>VLOOKUP($A16,'1213 urban'!$A$4:$C$329,3,FALSE)</f>
        <v>12</v>
      </c>
      <c r="I16">
        <f t="shared" si="14"/>
        <v>136</v>
      </c>
      <c r="J16" t="str">
        <f t="shared" si="15"/>
        <v/>
      </c>
      <c r="K16" t="str">
        <f t="shared" si="16"/>
        <v/>
      </c>
      <c r="L16" t="str">
        <f t="shared" si="17"/>
        <v>9999</v>
      </c>
      <c r="M16" t="str">
        <f t="shared" si="18"/>
        <v/>
      </c>
      <c r="N16" t="str">
        <f t="shared" si="19"/>
        <v/>
      </c>
      <c r="O16" t="str">
        <f t="shared" si="20"/>
        <v>9999</v>
      </c>
      <c r="P16" t="str">
        <f t="shared" si="21"/>
        <v/>
      </c>
      <c r="Q16" t="str">
        <f t="shared" si="22"/>
        <v/>
      </c>
      <c r="R16" t="str">
        <f t="shared" si="23"/>
        <v>9999</v>
      </c>
      <c r="S16" t="str">
        <f t="shared" si="24"/>
        <v>Bassetlaw</v>
      </c>
      <c r="T16">
        <f t="shared" si="25"/>
        <v>0.81566068515497558</v>
      </c>
      <c r="U16">
        <f t="shared" si="26"/>
        <v>32</v>
      </c>
      <c r="V16" t="str">
        <f t="shared" si="27"/>
        <v/>
      </c>
      <c r="W16" t="str">
        <f t="shared" si="28"/>
        <v/>
      </c>
      <c r="X16" t="str">
        <f t="shared" si="29"/>
        <v>9999</v>
      </c>
      <c r="Y16" t="str">
        <f t="shared" si="30"/>
        <v/>
      </c>
      <c r="Z16" t="str">
        <f t="shared" si="31"/>
        <v/>
      </c>
      <c r="AA16" t="str">
        <f t="shared" si="32"/>
        <v>9999</v>
      </c>
      <c r="AE16" t="s">
        <v>49</v>
      </c>
      <c r="AF16">
        <f t="shared" si="0"/>
        <v>41</v>
      </c>
      <c r="AG16">
        <f t="array" ref="AG16">INDEX($AF$1:$AF$326,MATCH(SMALL(COUNTIF($AF$1:$AF$326,"&lt;"&amp;$AF$1:$AF$326),ROW($AF16:$AG16)),COUNTIF($AF$1:$AF$326,"&lt;"&amp;$AF$1:$AF$326),0))</f>
        <v>16</v>
      </c>
      <c r="AH16" t="str">
        <f t="array" ref="AH16">INDEX($AE$1:$AE$326,SMALL(IF($AF$1:$AF$326=$AG16,ROW($AF$1:$AF$326)),COUNTIF($AG$1:$AG16,$AG16)),1)</f>
        <v>Mendip</v>
      </c>
      <c r="AI16">
        <f t="shared" si="1"/>
        <v>0.5175090564084871</v>
      </c>
      <c r="AM16" t="s">
        <v>182</v>
      </c>
      <c r="AN16">
        <f t="shared" si="2"/>
        <v>27</v>
      </c>
      <c r="AO16">
        <f t="array" ref="AO16">INDEX($AN$1:$AN$71,MATCH(SMALL(COUNTIF($AN$1:$AN$71,"&lt;"&amp;$AN$1:$AN$71),ROW($AN16:$AO16)),COUNTIF($AN$1:$AN$71,"&lt;"&amp;$AN$1:$AN$71),0))</f>
        <v>16</v>
      </c>
      <c r="AP16" t="str">
        <f t="array" ref="AP16">INDEX($AM$1:$AM$71,SMALL(IF($AN$1:$AN$71=$AO16,ROW($AN$1:$AN$71)),COUNTIF($AO$1:$AO16,$AO16)),1)</f>
        <v>Bromley</v>
      </c>
      <c r="AQ16">
        <f t="shared" si="3"/>
        <v>0.69269346928597164</v>
      </c>
      <c r="AT16" t="s">
        <v>236</v>
      </c>
      <c r="AU16">
        <f t="shared" si="4"/>
        <v>22</v>
      </c>
      <c r="AV16">
        <f t="array" ref="AV16">INDEX($AU$1:$AU$39,MATCH(SMALL(COUNTIF($AU$1:$AU$39,"&lt;"&amp;$AU$1:$AU$39),ROW($AU16:$AV16)),COUNTIF($AU$1:$AU$39,"&lt;"&amp;$AU$1:$AU$39),0))</f>
        <v>16</v>
      </c>
      <c r="AW16" t="str">
        <f t="array" ref="AW16">INDEX($AT$1:$AT$39,SMALL(IF($AU$1:$AU$39=$AV16,ROW($AU$1:$AU$39)),COUNTIF($AV$1:$AV16,$AV16)),1)</f>
        <v>Broxtowe</v>
      </c>
      <c r="AX16">
        <f t="shared" si="5"/>
        <v>0.84192092678655617</v>
      </c>
      <c r="BA16" t="s">
        <v>170</v>
      </c>
      <c r="BB16">
        <f t="shared" si="6"/>
        <v>49</v>
      </c>
      <c r="BC16">
        <f t="array" ref="BC16">INDEX($BB$1:$BB$58,MATCH(SMALL(COUNTIF($BB$1:$BB$58,"&lt;"&amp;$BB$1:$BB$58),ROW($BB16:$BC16)),COUNTIF($BB$1:$BB$58,"&lt;"&amp;$BB$1:$BB$58),0))</f>
        <v>16</v>
      </c>
      <c r="BD16" t="str">
        <f t="array" ref="BD16">INDEX($BA$1:$BA$58,SMALL(IF($BB$1:$BB$58=$BC16,ROW($BB$1:$BB$58)),COUNTIF($BC$1:$BC16,$BC16)),1)</f>
        <v>Luton</v>
      </c>
      <c r="BE16">
        <f t="shared" si="7"/>
        <v>0.77533039647577096</v>
      </c>
      <c r="BH16" t="s">
        <v>304</v>
      </c>
      <c r="BI16">
        <f t="shared" si="8"/>
        <v>16</v>
      </c>
      <c r="BJ16">
        <f t="array" ref="BJ16">INDEX($BI$1:$BI$48,MATCH(SMALL(COUNTIF($BI$1:$BI$48,"&lt;"&amp;$BI$1:$BI$48),ROW($BI16:$BJ16)),COUNTIF($BI$1:$BI$48,"&lt;"&amp;$BI$1:$BI$48),0))</f>
        <v>16</v>
      </c>
      <c r="BK16" t="str">
        <f t="array" ref="BK16">INDEX($BH$1:$BH$48,SMALL(IF($BI$1:$BI$48=$BJ16,ROW($BI$1:$BI$48)),COUNTIF($BJ$1:$BJ16,$BJ16)),1)</f>
        <v>King`s Lynn and West Norfolk</v>
      </c>
      <c r="BL16">
        <f t="shared" si="9"/>
        <v>0.62549755487319458</v>
      </c>
      <c r="BO16" t="s">
        <v>226</v>
      </c>
      <c r="BP16" t="str">
        <f t="shared" si="10"/>
        <v>9999</v>
      </c>
      <c r="BQ16">
        <f t="array" ref="BQ16">INDEX($BP$1:$BP$55,MATCH(SMALL(COUNTIF($BP$1:$BP$55,"&lt;"&amp;$BP$1:$BP$55),ROW($BP16:$BQ16)),COUNTIF($BP$1:$BP$55,"&lt;"&amp;$BP$1:$BP$55),0))</f>
        <v>16</v>
      </c>
      <c r="BR16" t="str">
        <f t="array" ref="BR16">INDEX($BO$1:$BO$55,SMALL(IF($BP$1:$BP$55=$BQ16,ROW($BP$1:$BP$55)),COUNTIF($BQ$1:$BQ16,$BQ16)),1)</f>
        <v>South Lakeland</v>
      </c>
      <c r="BS16">
        <f t="shared" si="11"/>
        <v>0.80901113946107406</v>
      </c>
      <c r="BV16" t="s">
        <v>135</v>
      </c>
      <c r="BW16">
        <f t="shared" si="12"/>
        <v>4</v>
      </c>
      <c r="BX16">
        <f t="array" ref="BX16">INDEX($BW$1:$BW$55,MATCH(SMALL(COUNTIF($BW$1:$BW$55,"&lt;"&amp;$BW$1:$BW$55),ROW($BW16:$BX16)),COUNTIF($BW$1:$BW$55,"&lt;"&amp;$BW$1:$BW$55),0))</f>
        <v>16</v>
      </c>
      <c r="BY16" t="str">
        <f t="array" ref="BY16">INDEX($BV$1:$BV$55,SMALL(IF($BW$1:$BW$55=$BX16,ROW($BW$1:$BW$55)),COUNTIF($BX$1:$BX16,$BX16)),1)</f>
        <v>Bedford</v>
      </c>
      <c r="BZ16">
        <f t="shared" si="13"/>
        <v>0.69799383063517439</v>
      </c>
    </row>
    <row r="17" spans="1:78" x14ac:dyDescent="0.25">
      <c r="A17" t="s">
        <v>49</v>
      </c>
      <c r="B17" t="s">
        <v>50</v>
      </c>
      <c r="C17" t="s">
        <v>51</v>
      </c>
      <c r="D17" t="s">
        <v>18</v>
      </c>
      <c r="E17">
        <v>137208</v>
      </c>
      <c r="F17">
        <v>0.76352223656679874</v>
      </c>
      <c r="G17">
        <f>VLOOKUP($A17,'1213 urban'!$A$4:$C$329,2,FALSE)</f>
        <v>0.59748260661745178</v>
      </c>
      <c r="H17">
        <f>VLOOKUP($A17,'1213 urban'!$A$4:$C$329,3,FALSE)</f>
        <v>45</v>
      </c>
      <c r="I17">
        <f t="shared" si="14"/>
        <v>41</v>
      </c>
      <c r="J17" t="str">
        <f t="shared" si="15"/>
        <v/>
      </c>
      <c r="K17" t="str">
        <f t="shared" si="16"/>
        <v/>
      </c>
      <c r="L17" t="str">
        <f t="shared" si="17"/>
        <v>9999</v>
      </c>
      <c r="M17" t="str">
        <f t="shared" si="18"/>
        <v/>
      </c>
      <c r="N17" t="str">
        <f t="shared" si="19"/>
        <v/>
      </c>
      <c r="O17" t="str">
        <f t="shared" si="20"/>
        <v>9999</v>
      </c>
      <c r="P17" t="str">
        <f t="shared" si="21"/>
        <v/>
      </c>
      <c r="Q17" t="str">
        <f t="shared" si="22"/>
        <v/>
      </c>
      <c r="R17" t="str">
        <f t="shared" si="23"/>
        <v>9999</v>
      </c>
      <c r="S17" t="str">
        <f t="shared" si="24"/>
        <v/>
      </c>
      <c r="T17" t="str">
        <f t="shared" si="25"/>
        <v/>
      </c>
      <c r="U17" t="str">
        <f t="shared" si="26"/>
        <v>9999</v>
      </c>
      <c r="V17" t="str">
        <f t="shared" si="27"/>
        <v/>
      </c>
      <c r="W17" t="str">
        <f t="shared" si="28"/>
        <v/>
      </c>
      <c r="X17" t="str">
        <f t="shared" si="29"/>
        <v>9999</v>
      </c>
      <c r="Y17" t="str">
        <f t="shared" si="30"/>
        <v>Bath and North East Somerset</v>
      </c>
      <c r="Z17">
        <f t="shared" si="31"/>
        <v>0.59748260661745178</v>
      </c>
      <c r="AA17">
        <f t="shared" si="32"/>
        <v>10</v>
      </c>
      <c r="AE17" t="s">
        <v>52</v>
      </c>
      <c r="AF17">
        <f t="shared" si="0"/>
        <v>83</v>
      </c>
      <c r="AG17">
        <f t="array" ref="AG17">INDEX($AF$1:$AF$326,MATCH(SMALL(COUNTIF($AF$1:$AF$326,"&lt;"&amp;$AF$1:$AF$326),ROW($AF17:$AG17)),COUNTIF($AF$1:$AF$326,"&lt;"&amp;$AF$1:$AF$326),0))</f>
        <v>17</v>
      </c>
      <c r="AH17" t="str">
        <f t="array" ref="AH17">INDEX($AE$1:$AE$326,SMALL(IF($AF$1:$AF$326=$AG17,ROW($AF$1:$AF$326)),COUNTIF($AG$1:$AG17,$AG17)),1)</f>
        <v>South Somerset</v>
      </c>
      <c r="AI17">
        <f t="shared" si="1"/>
        <v>0.52211141857672427</v>
      </c>
      <c r="AM17" t="s">
        <v>208</v>
      </c>
      <c r="AN17">
        <f t="shared" si="2"/>
        <v>54</v>
      </c>
      <c r="AO17">
        <f t="array" ref="AO17">INDEX($AN$1:$AN$71,MATCH(SMALL(COUNTIF($AN$1:$AN$71,"&lt;"&amp;$AN$1:$AN$71),ROW($AN17:$AO17)),COUNTIF($AN$1:$AN$71,"&lt;"&amp;$AN$1:$AN$71),0))</f>
        <v>17</v>
      </c>
      <c r="AP17" t="str">
        <f t="array" ref="AP17">INDEX($AM$1:$AM$71,SMALL(IF($AN$1:$AN$71=$AO17,ROW($AN$1:$AN$71)),COUNTIF($AO$1:$AO17,$AO17)),1)</f>
        <v>Camden</v>
      </c>
      <c r="AQ17">
        <f t="shared" si="3"/>
        <v>0.69339686210749174</v>
      </c>
      <c r="AT17" t="s">
        <v>270</v>
      </c>
      <c r="AU17">
        <f t="shared" si="4"/>
        <v>17</v>
      </c>
      <c r="AV17">
        <f t="array" ref="AV17">INDEX($AU$1:$AU$39,MATCH(SMALL(COUNTIF($AU$1:$AU$39,"&lt;"&amp;$AU$1:$AU$39),ROW($AU17:$AV17)),COUNTIF($AU$1:$AU$39,"&lt;"&amp;$AU$1:$AU$39),0))</f>
        <v>17</v>
      </c>
      <c r="AW17" t="str">
        <f t="array" ref="AW17">INDEX($AT$1:$AT$39,SMALL(IF($AU$1:$AU$39=$AV17,ROW($AU$1:$AU$39)),COUNTIF($AV$1:$AV17,$AV17)),1)</f>
        <v>Havant</v>
      </c>
      <c r="AX17">
        <f t="shared" si="5"/>
        <v>0.84555305845441808</v>
      </c>
      <c r="BA17" t="s">
        <v>174</v>
      </c>
      <c r="BB17">
        <f t="shared" si="6"/>
        <v>55</v>
      </c>
      <c r="BC17">
        <f t="array" ref="BC17">INDEX($BB$1:$BB$58,MATCH(SMALL(COUNTIF($BB$1:$BB$58,"&lt;"&amp;$BB$1:$BB$58),ROW($BB17:$BC17)),COUNTIF($BB$1:$BB$58,"&lt;"&amp;$BB$1:$BB$58),0))</f>
        <v>17</v>
      </c>
      <c r="BD17" t="str">
        <f t="array" ref="BD17">INDEX($BA$1:$BA$58,SMALL(IF($BB$1:$BB$58=$BC17,ROW($BB$1:$BB$58)),COUNTIF($BC$1:$BC17,$BC17)),1)</f>
        <v>Milton Keynes</v>
      </c>
      <c r="BE17">
        <f t="shared" si="7"/>
        <v>0.79837929004121633</v>
      </c>
      <c r="BH17" t="s">
        <v>322</v>
      </c>
      <c r="BI17">
        <f t="shared" si="8"/>
        <v>29</v>
      </c>
      <c r="BJ17">
        <f t="array" ref="BJ17">INDEX($BI$1:$BI$48,MATCH(SMALL(COUNTIF($BI$1:$BI$48,"&lt;"&amp;$BI$1:$BI$48),ROW($BI17:$BJ17)),COUNTIF($BI$1:$BI$48,"&lt;"&amp;$BI$1:$BI$48),0))</f>
        <v>17</v>
      </c>
      <c r="BK17" t="str">
        <f t="array" ref="BK17">INDEX($BH$1:$BH$48,SMALL(IF($BI$1:$BI$48=$BJ17,ROW($BI$1:$BI$48)),COUNTIF($BJ$1:$BJ17,$BJ17)),1)</f>
        <v>Rushcliffe</v>
      </c>
      <c r="BL17">
        <f t="shared" si="9"/>
        <v>0.63149917905106723</v>
      </c>
      <c r="BO17" t="s">
        <v>250</v>
      </c>
      <c r="BP17" t="str">
        <f t="shared" si="10"/>
        <v>9999</v>
      </c>
      <c r="BQ17">
        <f t="array" ref="BQ17">INDEX($BP$1:$BP$55,MATCH(SMALL(COUNTIF($BP$1:$BP$55,"&lt;"&amp;$BP$1:$BP$55),ROW($BP17:$BQ17)),COUNTIF($BP$1:$BP$55,"&lt;"&amp;$BP$1:$BP$55),0))</f>
        <v>17</v>
      </c>
      <c r="BR17" t="str">
        <f t="array" ref="BR17">INDEX($BO$1:$BO$55,SMALL(IF($BP$1:$BP$55=$BQ17,ROW($BP$1:$BP$55)),COUNTIF($BQ$1:$BQ17,$BQ17)),1)</f>
        <v>South Oxfordshire</v>
      </c>
      <c r="BS17">
        <f t="shared" si="11"/>
        <v>0.82233621803657442</v>
      </c>
      <c r="BV17" t="s">
        <v>137</v>
      </c>
      <c r="BW17">
        <f t="shared" si="12"/>
        <v>37</v>
      </c>
      <c r="BX17">
        <f t="array" ref="BX17">INDEX($BW$1:$BW$55,MATCH(SMALL(COUNTIF($BW$1:$BW$55,"&lt;"&amp;$BW$1:$BW$55),ROW($BW17:$BX17)),COUNTIF($BW$1:$BW$55,"&lt;"&amp;$BW$1:$BW$55),0))</f>
        <v>17</v>
      </c>
      <c r="BY17" t="str">
        <f t="array" ref="BY17">INDEX($BV$1:$BV$55,SMALL(IF($BW$1:$BW$55=$BX17,ROW($BW$1:$BW$55)),COUNTIF($BX$1:$BX17,$BX17)),1)</f>
        <v>St Albans</v>
      </c>
      <c r="BZ17">
        <f t="shared" si="13"/>
        <v>0.70059378194305666</v>
      </c>
    </row>
    <row r="18" spans="1:78" x14ac:dyDescent="0.25">
      <c r="A18" t="s">
        <v>52</v>
      </c>
      <c r="B18" t="s">
        <v>53</v>
      </c>
      <c r="C18" t="s">
        <v>31</v>
      </c>
      <c r="D18" t="s">
        <v>18</v>
      </c>
      <c r="E18">
        <v>110889</v>
      </c>
      <c r="F18">
        <v>0.68962107502005632</v>
      </c>
      <c r="G18">
        <f>VLOOKUP($A18,'1213 urban'!$A$4:$C$329,2,FALSE)</f>
        <v>0.69799383063517439</v>
      </c>
      <c r="H18">
        <f>VLOOKUP($A18,'1213 urban'!$A$4:$C$329,3,FALSE)</f>
        <v>31</v>
      </c>
      <c r="I18">
        <f t="shared" si="14"/>
        <v>83</v>
      </c>
      <c r="J18" t="str">
        <f t="shared" si="15"/>
        <v/>
      </c>
      <c r="K18" t="str">
        <f t="shared" si="16"/>
        <v/>
      </c>
      <c r="L18" t="str">
        <f t="shared" si="17"/>
        <v>9999</v>
      </c>
      <c r="M18" t="str">
        <f t="shared" si="18"/>
        <v/>
      </c>
      <c r="N18" t="str">
        <f t="shared" si="19"/>
        <v/>
      </c>
      <c r="O18" t="str">
        <f t="shared" si="20"/>
        <v>9999</v>
      </c>
      <c r="P18" t="str">
        <f t="shared" si="21"/>
        <v/>
      </c>
      <c r="Q18" t="str">
        <f t="shared" si="22"/>
        <v/>
      </c>
      <c r="R18" t="str">
        <f t="shared" si="23"/>
        <v>9999</v>
      </c>
      <c r="S18" t="str">
        <f t="shared" si="24"/>
        <v/>
      </c>
      <c r="T18" t="str">
        <f t="shared" si="25"/>
        <v/>
      </c>
      <c r="U18" t="str">
        <f t="shared" si="26"/>
        <v>9999</v>
      </c>
      <c r="V18" t="str">
        <f t="shared" si="27"/>
        <v/>
      </c>
      <c r="W18" t="str">
        <f t="shared" si="28"/>
        <v/>
      </c>
      <c r="X18" t="str">
        <f t="shared" si="29"/>
        <v>9999</v>
      </c>
      <c r="Y18" t="str">
        <f t="shared" si="30"/>
        <v>Bedford</v>
      </c>
      <c r="Z18">
        <f t="shared" si="31"/>
        <v>0.69799383063517439</v>
      </c>
      <c r="AA18">
        <f t="shared" si="32"/>
        <v>16</v>
      </c>
      <c r="AE18" t="s">
        <v>54</v>
      </c>
      <c r="AF18">
        <f t="shared" si="0"/>
        <v>60</v>
      </c>
      <c r="AG18">
        <f t="array" ref="AG18">INDEX($AF$1:$AF$326,MATCH(SMALL(COUNTIF($AF$1:$AF$326,"&lt;"&amp;$AF$1:$AF$326),ROW($AF18:$AG18)),COUNTIF($AF$1:$AF$326,"&lt;"&amp;$AF$1:$AF$326),0))</f>
        <v>18</v>
      </c>
      <c r="AH18" t="str">
        <f t="array" ref="AH18">INDEX($AE$1:$AE$326,SMALL(IF($AF$1:$AF$326=$AG18,ROW($AF$1:$AF$326)),COUNTIF($AG$1:$AG18,$AG18)),1)</f>
        <v>Erewash</v>
      </c>
      <c r="AI18">
        <f t="shared" si="1"/>
        <v>0.53916660248016635</v>
      </c>
      <c r="AM18" t="s">
        <v>210</v>
      </c>
      <c r="AN18">
        <f t="shared" si="2"/>
        <v>35</v>
      </c>
      <c r="AO18">
        <f t="array" ref="AO18">INDEX($AN$1:$AN$71,MATCH(SMALL(COUNTIF($AN$1:$AN$71,"&lt;"&amp;$AN$1:$AN$71),ROW($AN18:$AO18)),COUNTIF($AN$1:$AN$71,"&lt;"&amp;$AN$1:$AN$71),0))</f>
        <v>18</v>
      </c>
      <c r="AP18" t="str">
        <f t="array" ref="AP18">INDEX($AM$1:$AM$71,SMALL(IF($AN$1:$AN$71=$AO18,ROW($AN$1:$AN$71)),COUNTIF($AO$1:$AO18,$AO18)),1)</f>
        <v>Lewisham</v>
      </c>
      <c r="AQ18">
        <f t="shared" si="3"/>
        <v>0.71534413162332022</v>
      </c>
      <c r="AT18" t="s">
        <v>306</v>
      </c>
      <c r="AU18">
        <f t="shared" si="4"/>
        <v>27</v>
      </c>
      <c r="AV18">
        <f t="array" ref="AV18">INDEX($AU$1:$AU$39,MATCH(SMALL(COUNTIF($AU$1:$AU$39,"&lt;"&amp;$AU$1:$AU$39),ROW($AU18:$AV18)),COUNTIF($AU$1:$AU$39,"&lt;"&amp;$AU$1:$AU$39),0))</f>
        <v>18</v>
      </c>
      <c r="AW18" t="str">
        <f t="array" ref="AW18">INDEX($AT$1:$AT$39,SMALL(IF($AU$1:$AU$39=$AV18,ROW($AU$1:$AU$39)),COUNTIF($AV$1:$AV18,$AV18)),1)</f>
        <v>Portsmouth</v>
      </c>
      <c r="AX18">
        <f t="shared" si="5"/>
        <v>0.86526781702913624</v>
      </c>
      <c r="BA18" t="s">
        <v>202</v>
      </c>
      <c r="BB18">
        <f t="shared" si="6"/>
        <v>2</v>
      </c>
      <c r="BC18">
        <f t="array" ref="BC18">INDEX($BB$1:$BB$58,MATCH(SMALL(COUNTIF($BB$1:$BB$58,"&lt;"&amp;$BB$1:$BB$58),ROW($BB18:$BC18)),COUNTIF($BB$1:$BB$58,"&lt;"&amp;$BB$1:$BB$58),0))</f>
        <v>18</v>
      </c>
      <c r="BD18" t="str">
        <f t="array" ref="BD18">INDEX($BA$1:$BA$58,SMALL(IF($BB$1:$BB$58=$BC18,ROW($BB$1:$BB$58)),COUNTIF($BC$1:$BC18,$BC18)),1)</f>
        <v>Thanet</v>
      </c>
      <c r="BE18">
        <f t="shared" si="7"/>
        <v>0.80220431795193747</v>
      </c>
      <c r="BH18" t="s">
        <v>326</v>
      </c>
      <c r="BI18">
        <f t="shared" si="8"/>
        <v>45</v>
      </c>
      <c r="BJ18">
        <f t="array" ref="BJ18">INDEX($BI$1:$BI$48,MATCH(SMALL(COUNTIF($BI$1:$BI$48,"&lt;"&amp;$BI$1:$BI$48),ROW($BI18:$BJ18)),COUNTIF($BI$1:$BI$48,"&lt;"&amp;$BI$1:$BI$48),0))</f>
        <v>18</v>
      </c>
      <c r="BK18" t="str">
        <f t="array" ref="BK18">INDEX($BH$1:$BH$48,SMALL(IF($BI$1:$BI$48=$BJ18,ROW($BI$1:$BI$48)),COUNTIF($BJ$1:$BJ18,$BJ18)),1)</f>
        <v>Herefordshire County of</v>
      </c>
      <c r="BL18">
        <f t="shared" si="9"/>
        <v>0.6323698991927984</v>
      </c>
      <c r="BO18" t="s">
        <v>254</v>
      </c>
      <c r="BP18">
        <f t="shared" si="10"/>
        <v>7</v>
      </c>
      <c r="BQ18">
        <f t="array" ref="BQ18">INDEX($BP$1:$BP$55,MATCH(SMALL(COUNTIF($BP$1:$BP$55,"&lt;"&amp;$BP$1:$BP$55),ROW($BP18:$BQ18)),COUNTIF($BP$1:$BP$55,"&lt;"&amp;$BP$1:$BP$55),0))</f>
        <v>18</v>
      </c>
      <c r="BR18" t="str">
        <f t="array" ref="BR18">INDEX($BO$1:$BO$55,SMALL(IF($BP$1:$BP$55=$BQ18,ROW($BP$1:$BP$55)),COUNTIF($BQ$1:$BQ18,$BQ18)),1)</f>
        <v>West Oxfordshire</v>
      </c>
      <c r="BS18">
        <f t="shared" si="11"/>
        <v>0.84450543650374754</v>
      </c>
      <c r="BV18" t="s">
        <v>143</v>
      </c>
      <c r="BW18">
        <f t="shared" si="12"/>
        <v>29</v>
      </c>
      <c r="BX18">
        <f t="array" ref="BX18">INDEX($BW$1:$BW$55,MATCH(SMALL(COUNTIF($BW$1:$BW$55,"&lt;"&amp;$BW$1:$BW$55),ROW($BW18:$BX18)),COUNTIF($BW$1:$BW$55,"&lt;"&amp;$BW$1:$BW$55),0))</f>
        <v>18</v>
      </c>
      <c r="BY18" t="str">
        <f t="array" ref="BY18">INDEX($BV$1:$BV$55,SMALL(IF($BW$1:$BW$55=$BX18,ROW($BW$1:$BW$55)),COUNTIF($BX$1:$BX18,$BX18)),1)</f>
        <v>Taunton Deane</v>
      </c>
      <c r="BZ18">
        <f t="shared" si="13"/>
        <v>0.70588235294117652</v>
      </c>
    </row>
    <row r="19" spans="1:78" x14ac:dyDescent="0.25">
      <c r="A19" t="s">
        <v>54</v>
      </c>
      <c r="B19" t="s">
        <v>55</v>
      </c>
      <c r="C19" t="s">
        <v>34</v>
      </c>
      <c r="D19" t="s">
        <v>35</v>
      </c>
      <c r="E19">
        <v>227957</v>
      </c>
      <c r="F19">
        <v>1</v>
      </c>
      <c r="G19">
        <f>VLOOKUP($A19,'1213 urban'!$A$4:$C$329,2,FALSE)</f>
        <v>0.65265631118652923</v>
      </c>
      <c r="H19">
        <f>VLOOKUP($A19,'1213 urban'!$A$4:$C$329,3,FALSE)</f>
        <v>50</v>
      </c>
      <c r="I19">
        <f t="shared" si="14"/>
        <v>60</v>
      </c>
      <c r="J19" t="str">
        <f t="shared" si="15"/>
        <v>Bexley</v>
      </c>
      <c r="K19">
        <f t="shared" si="16"/>
        <v>0.65265631118652923</v>
      </c>
      <c r="L19">
        <f t="shared" si="17"/>
        <v>10</v>
      </c>
      <c r="M19" t="str">
        <f t="shared" si="18"/>
        <v/>
      </c>
      <c r="N19" t="str">
        <f t="shared" si="19"/>
        <v/>
      </c>
      <c r="O19" t="str">
        <f t="shared" si="20"/>
        <v>9999</v>
      </c>
      <c r="P19" t="str">
        <f t="shared" si="21"/>
        <v/>
      </c>
      <c r="Q19" t="str">
        <f t="shared" si="22"/>
        <v/>
      </c>
      <c r="R19" t="str">
        <f t="shared" si="23"/>
        <v>9999</v>
      </c>
      <c r="S19" t="str">
        <f t="shared" si="24"/>
        <v/>
      </c>
      <c r="T19" t="str">
        <f t="shared" si="25"/>
        <v/>
      </c>
      <c r="U19" t="str">
        <f t="shared" si="26"/>
        <v>9999</v>
      </c>
      <c r="V19" t="str">
        <f t="shared" si="27"/>
        <v/>
      </c>
      <c r="W19" t="str">
        <f t="shared" si="28"/>
        <v/>
      </c>
      <c r="X19" t="str">
        <f t="shared" si="29"/>
        <v>9999</v>
      </c>
      <c r="Y19" t="str">
        <f t="shared" si="30"/>
        <v/>
      </c>
      <c r="Z19" t="str">
        <f t="shared" si="31"/>
        <v/>
      </c>
      <c r="AA19" t="str">
        <f t="shared" si="32"/>
        <v>9999</v>
      </c>
      <c r="AE19" t="s">
        <v>56</v>
      </c>
      <c r="AF19">
        <f t="shared" si="0"/>
        <v>112</v>
      </c>
      <c r="AG19">
        <f t="array" ref="AG19">INDEX($AF$1:$AF$326,MATCH(SMALL(COUNTIF($AF$1:$AF$326,"&lt;"&amp;$AF$1:$AF$326),ROW($AF19:$AG19)),COUNTIF($AF$1:$AF$326,"&lt;"&amp;$AF$1:$AF$326),0))</f>
        <v>19</v>
      </c>
      <c r="AH19" t="str">
        <f t="array" ref="AH19">INDEX($AE$1:$AE$326,SMALL(IF($AF$1:$AF$326=$AG19,ROW($AF$1:$AF$326)),COUNTIF($AG$1:$AG19,$AG19)),1)</f>
        <v>Chiltern</v>
      </c>
      <c r="AI19">
        <f t="shared" si="1"/>
        <v>0.53979892490047454</v>
      </c>
      <c r="AM19" t="s">
        <v>214</v>
      </c>
      <c r="AN19">
        <f t="shared" si="2"/>
        <v>1</v>
      </c>
      <c r="AO19">
        <f t="array" ref="AO19">INDEX($AN$1:$AN$71,MATCH(SMALL(COUNTIF($AN$1:$AN$71,"&lt;"&amp;$AN$1:$AN$71),ROW($AN19:$AO19)),COUNTIF($AN$1:$AN$71,"&lt;"&amp;$AN$1:$AN$71),0))</f>
        <v>19</v>
      </c>
      <c r="AP19" t="str">
        <f t="array" ref="AP19">INDEX($AM$1:$AM$71,SMALL(IF($AN$1:$AN$71=$AO19,ROW($AN$1:$AN$71)),COUNTIF($AO$1:$AO19,$AO19)),1)</f>
        <v>Knowsley</v>
      </c>
      <c r="AQ19">
        <f t="shared" si="3"/>
        <v>0.71976103933494073</v>
      </c>
      <c r="AT19" t="s">
        <v>320</v>
      </c>
      <c r="AU19">
        <f t="shared" si="4"/>
        <v>33</v>
      </c>
      <c r="AV19">
        <f t="array" ref="AV19">INDEX($AU$1:$AU$39,MATCH(SMALL(COUNTIF($AU$1:$AU$39,"&lt;"&amp;$AU$1:$AU$39),ROW($AU19:$AV19)),COUNTIF($AU$1:$AU$39,"&lt;"&amp;$AU$1:$AU$39),0))</f>
        <v>19</v>
      </c>
      <c r="AW19" t="str">
        <f t="array" ref="AW19">INDEX($AT$1:$AT$39,SMALL(IF($AU$1:$AU$39=$AV19,ROW($AU$1:$AU$39)),COUNTIF($AV$1:$AV19,$AV19)),1)</f>
        <v>Christchurch</v>
      </c>
      <c r="AX19">
        <f t="shared" si="5"/>
        <v>0.92919531685560297</v>
      </c>
      <c r="BA19" t="s">
        <v>218</v>
      </c>
      <c r="BB19">
        <f t="shared" si="6"/>
        <v>12</v>
      </c>
      <c r="BC19">
        <f t="array" ref="BC19">INDEX($BB$1:$BB$58,MATCH(SMALL(COUNTIF($BB$1:$BB$58,"&lt;"&amp;$BB$1:$BB$58),ROW($BB19:$BC19)),COUNTIF($BB$1:$BB$58,"&lt;"&amp;$BB$1:$BB$58),0))</f>
        <v>19</v>
      </c>
      <c r="BD19" t="str">
        <f t="array" ref="BD19">INDEX($BA$1:$BA$58,SMALL(IF($BB$1:$BB$58=$BC19,ROW($BB$1:$BB$58)),COUNTIF($BC$1:$BC19,$BC19)),1)</f>
        <v>Burnley</v>
      </c>
      <c r="BE19">
        <f t="shared" si="7"/>
        <v>0.82188564048373836</v>
      </c>
      <c r="BH19" t="s">
        <v>338</v>
      </c>
      <c r="BI19">
        <f t="shared" si="8"/>
        <v>8</v>
      </c>
      <c r="BJ19">
        <f t="array" ref="BJ19">INDEX($BI$1:$BI$48,MATCH(SMALL(COUNTIF($BI$1:$BI$48,"&lt;"&amp;$BI$1:$BI$48),ROW($BI19:$BJ19)),COUNTIF($BI$1:$BI$48,"&lt;"&amp;$BI$1:$BI$48),0))</f>
        <v>19</v>
      </c>
      <c r="BK19" t="str">
        <f t="array" ref="BK19">INDEX($BH$1:$BH$48,SMALL(IF($BI$1:$BI$48=$BJ19,ROW($BI$1:$BI$48)),COUNTIF($BJ$1:$BJ19,$BJ19)),1)</f>
        <v>High Peak</v>
      </c>
      <c r="BL19">
        <f t="shared" si="9"/>
        <v>0.65061808718282377</v>
      </c>
      <c r="BO19" t="s">
        <v>288</v>
      </c>
      <c r="BP19">
        <f t="shared" si="10"/>
        <v>28</v>
      </c>
      <c r="BQ19">
        <f t="array" ref="BQ19">INDEX($BP$1:$BP$55,MATCH(SMALL(COUNTIF($BP$1:$BP$55,"&lt;"&amp;$BP$1:$BP$55),ROW($BP19:$BQ19)),COUNTIF($BP$1:$BP$55,"&lt;"&amp;$BP$1:$BP$55),0))</f>
        <v>19</v>
      </c>
      <c r="BR19" t="str">
        <f t="array" ref="BR19">INDEX($BO$1:$BO$55,SMALL(IF($BP$1:$BP$55=$BQ19,ROW($BP$1:$BP$55)),COUNTIF($BQ$1:$BQ19,$BQ19)),1)</f>
        <v>Breckland</v>
      </c>
      <c r="BS19">
        <f t="shared" si="11"/>
        <v>0.87343179291726214</v>
      </c>
      <c r="BV19" t="s">
        <v>161</v>
      </c>
      <c r="BW19">
        <f t="shared" si="12"/>
        <v>30</v>
      </c>
      <c r="BX19">
        <f t="array" ref="BX19">INDEX($BW$1:$BW$55,MATCH(SMALL(COUNTIF($BW$1:$BW$55,"&lt;"&amp;$BW$1:$BW$55),ROW($BW19:$BX19)),COUNTIF($BW$1:$BW$55,"&lt;"&amp;$BW$1:$BW$55),0))</f>
        <v>19</v>
      </c>
      <c r="BY19" t="str">
        <f t="array" ref="BY19">INDEX($BV$1:$BV$55,SMALL(IF($BW$1:$BW$55=$BX19,ROW($BW$1:$BW$55)),COUNTIF($BX$1:$BX19,$BX19)),1)</f>
        <v>Carlisle</v>
      </c>
      <c r="BZ19">
        <f t="shared" si="13"/>
        <v>0.71876946667305575</v>
      </c>
    </row>
    <row r="20" spans="1:78" x14ac:dyDescent="0.25">
      <c r="A20" t="s">
        <v>56</v>
      </c>
      <c r="B20" t="s">
        <v>57</v>
      </c>
      <c r="C20" t="s">
        <v>58</v>
      </c>
      <c r="D20" t="s">
        <v>35</v>
      </c>
      <c r="E20">
        <v>1036878</v>
      </c>
      <c r="F20">
        <v>1</v>
      </c>
      <c r="G20">
        <f>VLOOKUP($A20,'1213 urban'!$A$4:$C$329,2,FALSE)</f>
        <v>0.76081871089326236</v>
      </c>
      <c r="H20">
        <f>VLOOKUP($A20,'1213 urban'!$A$4:$C$329,3,FALSE)</f>
        <v>348</v>
      </c>
      <c r="I20">
        <f t="shared" si="14"/>
        <v>112</v>
      </c>
      <c r="J20" t="str">
        <f t="shared" si="15"/>
        <v>Birmingham</v>
      </c>
      <c r="K20">
        <f t="shared" si="16"/>
        <v>0.76081871089326236</v>
      </c>
      <c r="L20">
        <f t="shared" si="17"/>
        <v>24</v>
      </c>
      <c r="M20" t="str">
        <f t="shared" si="18"/>
        <v/>
      </c>
      <c r="N20" t="str">
        <f t="shared" si="19"/>
        <v/>
      </c>
      <c r="O20" t="str">
        <f t="shared" si="20"/>
        <v>9999</v>
      </c>
      <c r="P20" t="str">
        <f t="shared" si="21"/>
        <v/>
      </c>
      <c r="Q20" t="str">
        <f t="shared" si="22"/>
        <v/>
      </c>
      <c r="R20" t="str">
        <f t="shared" si="23"/>
        <v>9999</v>
      </c>
      <c r="S20" t="str">
        <f t="shared" si="24"/>
        <v/>
      </c>
      <c r="T20" t="str">
        <f t="shared" si="25"/>
        <v/>
      </c>
      <c r="U20" t="str">
        <f t="shared" si="26"/>
        <v>9999</v>
      </c>
      <c r="V20" t="str">
        <f t="shared" si="27"/>
        <v/>
      </c>
      <c r="W20" t="str">
        <f t="shared" si="28"/>
        <v/>
      </c>
      <c r="X20" t="str">
        <f t="shared" si="29"/>
        <v>9999</v>
      </c>
      <c r="Y20" t="str">
        <f t="shared" si="30"/>
        <v/>
      </c>
      <c r="Z20" t="str">
        <f t="shared" si="31"/>
        <v/>
      </c>
      <c r="AA20" t="str">
        <f t="shared" si="32"/>
        <v>9999</v>
      </c>
      <c r="AE20" t="s">
        <v>59</v>
      </c>
      <c r="AF20">
        <f t="shared" si="0"/>
        <v>193</v>
      </c>
      <c r="AG20">
        <f t="array" ref="AG20">INDEX($AF$1:$AF$326,MATCH(SMALL(COUNTIF($AF$1:$AF$326,"&lt;"&amp;$AF$1:$AF$326),ROW($AF20:$AG20)),COUNTIF($AF$1:$AF$326,"&lt;"&amp;$AF$1:$AF$326),0))</f>
        <v>20</v>
      </c>
      <c r="AH20" t="str">
        <f t="array" ref="AH20">INDEX($AE$1:$AE$326,SMALL(IF($AF$1:$AF$326=$AG20,ROW($AF$1:$AF$326)),COUNTIF($AG$1:$AG20,$AG20)),1)</f>
        <v>Suffolk Coastal</v>
      </c>
      <c r="AI20">
        <f t="shared" si="1"/>
        <v>0.54091266719118813</v>
      </c>
      <c r="AM20" t="s">
        <v>230</v>
      </c>
      <c r="AN20">
        <f t="shared" si="2"/>
        <v>66</v>
      </c>
      <c r="AO20">
        <f t="array" ref="AO20">INDEX($AN$1:$AN$71,MATCH(SMALL(COUNTIF($AN$1:$AN$71,"&lt;"&amp;$AN$1:$AN$71),ROW($AN20:$AO20)),COUNTIF($AN$1:$AN$71,"&lt;"&amp;$AN$1:$AN$71),0))</f>
        <v>20</v>
      </c>
      <c r="AP20" t="str">
        <f t="array" ref="AP20">INDEX($AM$1:$AM$71,SMALL(IF($AN$1:$AN$71=$AO20,ROW($AN$1:$AN$71)),COUNTIF($AO$1:$AO20,$AO20)),1)</f>
        <v>Kingston upon Thames</v>
      </c>
      <c r="AQ20">
        <f t="shared" si="3"/>
        <v>0.72503172013775607</v>
      </c>
      <c r="AT20" t="s">
        <v>358</v>
      </c>
      <c r="AU20">
        <f t="shared" si="4"/>
        <v>29</v>
      </c>
      <c r="AV20">
        <f t="array" ref="AV20">INDEX($AU$1:$AU$39,MATCH(SMALL(COUNTIF($AU$1:$AU$39,"&lt;"&amp;$AU$1:$AU$39),ROW($AU20:$AV20)),COUNTIF($AU$1:$AU$39,"&lt;"&amp;$AU$1:$AU$39),0))</f>
        <v>20</v>
      </c>
      <c r="AW20" t="str">
        <f t="array" ref="AW20">INDEX($AT$1:$AT$39,SMALL(IF($AU$1:$AU$39=$AV20,ROW($AU$1:$AU$39)),COUNTIF($AV$1:$AV20,$AV20)),1)</f>
        <v>Blaby</v>
      </c>
      <c r="AX20">
        <f t="shared" si="5"/>
        <v>0.95631681409884217</v>
      </c>
      <c r="BA20" t="s">
        <v>234</v>
      </c>
      <c r="BB20">
        <f t="shared" si="6"/>
        <v>31</v>
      </c>
      <c r="BC20">
        <f t="array" ref="BC20">INDEX($BB$1:$BB$58,MATCH(SMALL(COUNTIF($BB$1:$BB$58,"&lt;"&amp;$BB$1:$BB$58),ROW($BB20:$BC20)),COUNTIF($BB$1:$BB$58,"&lt;"&amp;$BB$1:$BB$58),0))</f>
        <v>20</v>
      </c>
      <c r="BD20" t="str">
        <f t="array" ref="BD20">INDEX($BA$1:$BA$58,SMALL(IF($BB$1:$BB$58=$BC20,ROW($BB$1:$BB$58)),COUNTIF($BC$1:$BC20,$BC20)),1)</f>
        <v>Nuneaton and Bedworth</v>
      </c>
      <c r="BE20">
        <f t="shared" si="7"/>
        <v>0.82881253767329721</v>
      </c>
      <c r="BH20" t="s">
        <v>366</v>
      </c>
      <c r="BI20">
        <f t="shared" si="8"/>
        <v>42</v>
      </c>
      <c r="BJ20">
        <f t="array" ref="BJ20">INDEX($BI$1:$BI$48,MATCH(SMALL(COUNTIF($BI$1:$BI$48,"&lt;"&amp;$BI$1:$BI$48),ROW($BI20:$BJ20)),COUNTIF($BI$1:$BI$48,"&lt;"&amp;$BI$1:$BI$48),0))</f>
        <v>20</v>
      </c>
      <c r="BK20" t="str">
        <f t="array" ref="BK20">INDEX($BH$1:$BH$48,SMALL(IF($BI$1:$BI$48=$BJ20,ROW($BI$1:$BI$48)),COUNTIF($BJ$1:$BJ20,$BJ20)),1)</f>
        <v>Winchester</v>
      </c>
      <c r="BL20">
        <f t="shared" si="9"/>
        <v>0.65513626834381555</v>
      </c>
      <c r="BO20" t="s">
        <v>294</v>
      </c>
      <c r="BP20">
        <f t="shared" si="10"/>
        <v>30</v>
      </c>
      <c r="BQ20">
        <f t="array" ref="BQ20">INDEX($BP$1:$BP$55,MATCH(SMALL(COUNTIF($BP$1:$BP$55,"&lt;"&amp;$BP$1:$BP$55),ROW($BP20:$BQ20)),COUNTIF($BP$1:$BP$55,"&lt;"&amp;$BP$1:$BP$55),0))</f>
        <v>20</v>
      </c>
      <c r="BR20" t="str">
        <f t="array" ref="BR20">INDEX($BO$1:$BO$55,SMALL(IF($BP$1:$BP$55=$BQ20,ROW($BP$1:$BP$55)),COUNTIF($BQ$1:$BQ20,$BQ20)),1)</f>
        <v>Wychavon</v>
      </c>
      <c r="BS20">
        <f t="shared" si="11"/>
        <v>0.92344224088650451</v>
      </c>
      <c r="BV20" t="s">
        <v>192</v>
      </c>
      <c r="BW20">
        <f t="shared" si="12"/>
        <v>45</v>
      </c>
      <c r="BX20">
        <f t="array" ref="BX20">INDEX($BW$1:$BW$55,MATCH(SMALL(COUNTIF($BW$1:$BW$55,"&lt;"&amp;$BW$1:$BW$55),ROW($BW20:$BX20)),COUNTIF($BW$1:$BW$55,"&lt;"&amp;$BW$1:$BW$55),0))</f>
        <v>20</v>
      </c>
      <c r="BY20" t="str">
        <f t="array" ref="BY20">INDEX($BV$1:$BV$55,SMALL(IF($BW$1:$BW$55=$BX20,ROW($BW$1:$BW$55)),COUNTIF($BX$1:$BX20,$BX20)),1)</f>
        <v>Broadland</v>
      </c>
      <c r="BZ20">
        <f t="shared" si="13"/>
        <v>0.72150072150072153</v>
      </c>
    </row>
    <row r="21" spans="1:78" x14ac:dyDescent="0.25">
      <c r="A21" t="s">
        <v>59</v>
      </c>
      <c r="B21" t="s">
        <v>60</v>
      </c>
      <c r="C21" t="s">
        <v>17</v>
      </c>
      <c r="D21" t="s">
        <v>10</v>
      </c>
      <c r="E21">
        <v>76183</v>
      </c>
      <c r="F21">
        <v>0.81027642760659857</v>
      </c>
      <c r="G21">
        <f>VLOOKUP($A21,'1213 urban'!$A$4:$C$329,2,FALSE)</f>
        <v>0.95631681409884217</v>
      </c>
      <c r="H21">
        <f>VLOOKUP($A21,'1213 urban'!$A$4:$C$329,3,FALSE)</f>
        <v>28</v>
      </c>
      <c r="I21">
        <f t="shared" si="14"/>
        <v>193</v>
      </c>
      <c r="J21" t="str">
        <f t="shared" si="15"/>
        <v/>
      </c>
      <c r="K21" t="str">
        <f t="shared" si="16"/>
        <v/>
      </c>
      <c r="L21" t="str">
        <f t="shared" si="17"/>
        <v>9999</v>
      </c>
      <c r="M21" t="str">
        <f t="shared" si="18"/>
        <v>Blaby</v>
      </c>
      <c r="N21">
        <f t="shared" si="19"/>
        <v>0.95631681409884217</v>
      </c>
      <c r="O21">
        <f t="shared" si="20"/>
        <v>20</v>
      </c>
      <c r="P21" t="str">
        <f t="shared" si="21"/>
        <v/>
      </c>
      <c r="Q21" t="str">
        <f t="shared" si="22"/>
        <v/>
      </c>
      <c r="R21" t="str">
        <f t="shared" si="23"/>
        <v>9999</v>
      </c>
      <c r="S21" t="str">
        <f t="shared" si="24"/>
        <v/>
      </c>
      <c r="T21" t="str">
        <f t="shared" si="25"/>
        <v/>
      </c>
      <c r="U21" t="str">
        <f t="shared" si="26"/>
        <v>9999</v>
      </c>
      <c r="V21" t="str">
        <f t="shared" si="27"/>
        <v/>
      </c>
      <c r="W21" t="str">
        <f t="shared" si="28"/>
        <v/>
      </c>
      <c r="X21" t="str">
        <f t="shared" si="29"/>
        <v>9999</v>
      </c>
      <c r="Y21" t="str">
        <f t="shared" si="30"/>
        <v/>
      </c>
      <c r="Z21" t="str">
        <f t="shared" si="31"/>
        <v/>
      </c>
      <c r="AA21" t="str">
        <f t="shared" si="32"/>
        <v>9999</v>
      </c>
      <c r="AE21" t="s">
        <v>61</v>
      </c>
      <c r="AF21">
        <f t="shared" si="0"/>
        <v>252</v>
      </c>
      <c r="AG21">
        <f t="array" ref="AG21">INDEX($AF$1:$AF$326,MATCH(SMALL(COUNTIF($AF$1:$AF$326,"&lt;"&amp;$AF$1:$AF$326),ROW($AF21:$AG21)),COUNTIF($AF$1:$AF$326,"&lt;"&amp;$AF$1:$AF$326),0))</f>
        <v>21</v>
      </c>
      <c r="AH21" t="str">
        <f t="array" ref="AH21">INDEX($AE$1:$AE$326,SMALL(IF($AF$1:$AF$326=$AG21,ROW($AF$1:$AF$326)),COUNTIF($AG$1:$AG21,$AG21)),1)</f>
        <v>Tunbridge Wells</v>
      </c>
      <c r="AI21">
        <f t="shared" si="1"/>
        <v>0.54408060453400509</v>
      </c>
      <c r="AM21" t="s">
        <v>238</v>
      </c>
      <c r="AN21">
        <f t="shared" si="2"/>
        <v>21</v>
      </c>
      <c r="AO21">
        <f t="array" ref="AO21">INDEX($AN$1:$AN$71,MATCH(SMALL(COUNTIF($AN$1:$AN$71,"&lt;"&amp;$AN$1:$AN$71),ROW($AN21:$AO21)),COUNTIF($AN$1:$AN$71,"&lt;"&amp;$AN$1:$AN$71),0))</f>
        <v>21</v>
      </c>
      <c r="AP21" t="str">
        <f t="array" ref="AP21">INDEX($AM$1:$AM$71,SMALL(IF($AN$1:$AN$71=$AO21,ROW($AN$1:$AN$71)),COUNTIF($AO$1:$AO21,$AO21)),1)</f>
        <v>Gravesham</v>
      </c>
      <c r="AQ21">
        <f t="shared" si="3"/>
        <v>0.73940190601380218</v>
      </c>
      <c r="AT21" t="s">
        <v>370</v>
      </c>
      <c r="AU21">
        <f t="shared" si="4"/>
        <v>39</v>
      </c>
      <c r="AV21">
        <f t="array" ref="AV21">INDEX($AU$1:$AU$39,MATCH(SMALL(COUNTIF($AU$1:$AU$39,"&lt;"&amp;$AU$1:$AU$39),ROW($AU21:$AV21)),COUNTIF($AU$1:$AU$39,"&lt;"&amp;$AU$1:$AU$39),0))</f>
        <v>21</v>
      </c>
      <c r="AW21" t="str">
        <f t="array" ref="AW21">INDEX($AT$1:$AT$39,SMALL(IF($AU$1:$AU$39=$AV21,ROW($AU$1:$AU$39)),COUNTIF($AV$1:$AV21,$AV21)),1)</f>
        <v>Blackpool</v>
      </c>
      <c r="AX21">
        <f t="shared" si="5"/>
        <v>0.99474570218844061</v>
      </c>
      <c r="BA21" t="s">
        <v>248</v>
      </c>
      <c r="BB21">
        <f t="shared" si="6"/>
        <v>42</v>
      </c>
      <c r="BC21">
        <f t="array" ref="BC21">INDEX($BB$1:$BB$58,MATCH(SMALL(COUNTIF($BB$1:$BB$58,"&lt;"&amp;$BB$1:$BB$58),ROW($BB21:$BC21)),COUNTIF($BB$1:$BB$58,"&lt;"&amp;$BB$1:$BB$58),0))</f>
        <v>21</v>
      </c>
      <c r="BD21" t="str">
        <f t="array" ref="BD21">INDEX($BA$1:$BA$58,SMALL(IF($BB$1:$BB$58=$BC21,ROW($BB$1:$BB$58)),COUNTIF($BC$1:$BC21,$BC21)),1)</f>
        <v>Torbay</v>
      </c>
      <c r="BE21">
        <f t="shared" si="7"/>
        <v>0.83123545337956584</v>
      </c>
      <c r="BH21" t="s">
        <v>374</v>
      </c>
      <c r="BI21">
        <f t="shared" si="8"/>
        <v>5</v>
      </c>
      <c r="BJ21">
        <f t="array" ref="BJ21">INDEX($BI$1:$BI$48,MATCH(SMALL(COUNTIF($BI$1:$BI$48,"&lt;"&amp;$BI$1:$BI$48),ROW($BI21:$BJ21)),COUNTIF($BI$1:$BI$48,"&lt;"&amp;$BI$1:$BI$48),0))</f>
        <v>21</v>
      </c>
      <c r="BK21" t="str">
        <f t="array" ref="BK21">INDEX($BH$1:$BH$48,SMALL(IF($BI$1:$BI$48=$BJ21,ROW($BI$1:$BI$48)),COUNTIF($BJ$1:$BJ21,$BJ21)),1)</f>
        <v>Tonbridge and Malling</v>
      </c>
      <c r="BL21">
        <f t="shared" si="9"/>
        <v>0.68576880646411642</v>
      </c>
      <c r="BO21" t="s">
        <v>296</v>
      </c>
      <c r="BP21" t="str">
        <f t="shared" si="10"/>
        <v>9999</v>
      </c>
      <c r="BQ21">
        <f t="array" ref="BQ21">INDEX($BP$1:$BP$55,MATCH(SMALL(COUNTIF($BP$1:$BP$55,"&lt;"&amp;$BP$1:$BP$55),ROW($BP21:$BQ21)),COUNTIF($BP$1:$BP$55,"&lt;"&amp;$BP$1:$BP$55),0))</f>
        <v>21</v>
      </c>
      <c r="BR21" t="str">
        <f t="array" ref="BR21">INDEX($BO$1:$BO$55,SMALL(IF($BP$1:$BP$55=$BQ21,ROW($BP$1:$BP$55)),COUNTIF($BQ$1:$BQ21,$BQ21)),1)</f>
        <v>Fenland</v>
      </c>
      <c r="BS21">
        <f t="shared" si="11"/>
        <v>0.95510983763132762</v>
      </c>
      <c r="BV21" t="s">
        <v>200</v>
      </c>
      <c r="BW21">
        <f t="shared" si="12"/>
        <v>49</v>
      </c>
      <c r="BX21">
        <f t="array" ref="BX21">INDEX($BW$1:$BW$55,MATCH(SMALL(COUNTIF($BW$1:$BW$55,"&lt;"&amp;$BW$1:$BW$55),ROW($BW21:$BX21)),COUNTIF($BW$1:$BW$55,"&lt;"&amp;$BW$1:$BW$55),0))</f>
        <v>21</v>
      </c>
      <c r="BY21" t="str">
        <f t="array" ref="BY21">INDEX($BV$1:$BV$55,SMALL(IF($BW$1:$BW$55=$BX21,ROW($BW$1:$BW$55)),COUNTIF($BX$1:$BX21,$BX21)),1)</f>
        <v>Wellingborough</v>
      </c>
      <c r="BZ21">
        <f t="shared" si="13"/>
        <v>0.72474271633570087</v>
      </c>
    </row>
    <row r="22" spans="1:78" x14ac:dyDescent="0.25">
      <c r="A22" t="s">
        <v>61</v>
      </c>
      <c r="B22" t="s">
        <v>62</v>
      </c>
      <c r="C22" t="s">
        <v>13</v>
      </c>
      <c r="D22" t="s">
        <v>23</v>
      </c>
      <c r="E22">
        <v>134119</v>
      </c>
      <c r="F22">
        <v>0.95768502981184622</v>
      </c>
      <c r="G22">
        <f>VLOOKUP($A22,'1213 urban'!$A$4:$C$329,2,FALSE)</f>
        <v>1.1468747662619363</v>
      </c>
      <c r="H22">
        <f>VLOOKUP($A22,'1213 urban'!$A$4:$C$329,3,FALSE)</f>
        <v>46</v>
      </c>
      <c r="I22">
        <f t="shared" si="14"/>
        <v>252</v>
      </c>
      <c r="J22" t="str">
        <f t="shared" si="15"/>
        <v/>
      </c>
      <c r="K22" t="str">
        <f t="shared" si="16"/>
        <v/>
      </c>
      <c r="L22" t="str">
        <f t="shared" si="17"/>
        <v>9999</v>
      </c>
      <c r="M22" t="str">
        <f t="shared" si="18"/>
        <v/>
      </c>
      <c r="N22" t="str">
        <f t="shared" si="19"/>
        <v/>
      </c>
      <c r="O22" t="str">
        <f t="shared" si="20"/>
        <v>9999</v>
      </c>
      <c r="P22" t="str">
        <f t="shared" si="21"/>
        <v>Blackburn with Darwen</v>
      </c>
      <c r="Q22">
        <f t="shared" si="22"/>
        <v>1.1468747662619363</v>
      </c>
      <c r="R22">
        <f t="shared" si="23"/>
        <v>50</v>
      </c>
      <c r="S22" t="str">
        <f t="shared" si="24"/>
        <v/>
      </c>
      <c r="T22" t="str">
        <f t="shared" si="25"/>
        <v/>
      </c>
      <c r="U22" t="str">
        <f t="shared" si="26"/>
        <v>9999</v>
      </c>
      <c r="V22" t="str">
        <f t="shared" si="27"/>
        <v/>
      </c>
      <c r="W22" t="str">
        <f t="shared" si="28"/>
        <v/>
      </c>
      <c r="X22" t="str">
        <f t="shared" si="29"/>
        <v>9999</v>
      </c>
      <c r="Y22" t="str">
        <f t="shared" si="30"/>
        <v/>
      </c>
      <c r="Z22" t="str">
        <f t="shared" si="31"/>
        <v/>
      </c>
      <c r="AA22" t="str">
        <f t="shared" si="32"/>
        <v>9999</v>
      </c>
      <c r="AE22" t="s">
        <v>63</v>
      </c>
      <c r="AF22">
        <f t="shared" si="0"/>
        <v>208</v>
      </c>
      <c r="AG22">
        <f t="array" ref="AG22">INDEX($AF$1:$AF$326,MATCH(SMALL(COUNTIF($AF$1:$AF$326,"&lt;"&amp;$AF$1:$AF$326),ROW($AF22:$AG22)),COUNTIF($AF$1:$AF$326,"&lt;"&amp;$AF$1:$AF$326),0))</f>
        <v>22</v>
      </c>
      <c r="AH22" t="str">
        <f t="array" ref="AH22">INDEX($AE$1:$AE$326,SMALL(IF($AF$1:$AF$326=$AG22,ROW($AF$1:$AF$326)),COUNTIF($AG$1:$AG22,$AG22)),1)</f>
        <v>Brighton and Hove</v>
      </c>
      <c r="AI22">
        <f t="shared" si="1"/>
        <v>0.54757262858930855</v>
      </c>
      <c r="AM22" t="s">
        <v>242</v>
      </c>
      <c r="AN22">
        <f t="shared" si="2"/>
        <v>2</v>
      </c>
      <c r="AO22">
        <f t="array" ref="AO22">INDEX($AN$1:$AN$71,MATCH(SMALL(COUNTIF($AN$1:$AN$71,"&lt;"&amp;$AN$1:$AN$71),ROW($AN22:$AO22)),COUNTIF($AN$1:$AN$71,"&lt;"&amp;$AN$1:$AN$71),0))</f>
        <v>22</v>
      </c>
      <c r="AP22" t="str">
        <f t="array" ref="AP22">INDEX($AM$1:$AM$71,SMALL(IF($AN$1:$AN$71=$AO22,ROW($AN$1:$AN$71)),COUNTIF($AO$1:$AO22,$AO22)),1)</f>
        <v>Sutton</v>
      </c>
      <c r="AQ22">
        <f t="shared" si="3"/>
        <v>0.74787098019348153</v>
      </c>
      <c r="AT22" t="s">
        <v>404</v>
      </c>
      <c r="AU22">
        <f t="shared" si="4"/>
        <v>28</v>
      </c>
      <c r="AV22">
        <f t="array" ref="AV22">INDEX($AU$1:$AU$39,MATCH(SMALL(COUNTIF($AU$1:$AU$39,"&lt;"&amp;$AU$1:$AU$39),ROW($AU22:$AV22)),COUNTIF($AU$1:$AU$39,"&lt;"&amp;$AU$1:$AU$39),0))</f>
        <v>22</v>
      </c>
      <c r="AW22" t="str">
        <f t="array" ref="AW22">INDEX($AT$1:$AT$39,SMALL(IF($AU$1:$AU$39=$AV22,ROW($AU$1:$AU$39)),COUNTIF($AV$1:$AV22,$AV22)),1)</f>
        <v>Gosport</v>
      </c>
      <c r="AX22">
        <f t="shared" si="5"/>
        <v>1.009145380006307</v>
      </c>
      <c r="BA22" t="s">
        <v>258</v>
      </c>
      <c r="BB22">
        <f t="shared" si="6"/>
        <v>33</v>
      </c>
      <c r="BC22">
        <f t="array" ref="BC22">INDEX($BB$1:$BB$58,MATCH(SMALL(COUNTIF($BB$1:$BB$58,"&lt;"&amp;$BB$1:$BB$58),ROW($BB22:$BC22)),COUNTIF($BB$1:$BB$58,"&lt;"&amp;$BB$1:$BB$58),0))</f>
        <v>22</v>
      </c>
      <c r="BD22" t="str">
        <f t="array" ref="BD22">INDEX($BA$1:$BA$58,SMALL(IF($BB$1:$BB$58=$BC22,ROW($BB$1:$BB$58)),COUNTIF($BC$1:$BC22,$BC22)),1)</f>
        <v>Corby</v>
      </c>
      <c r="BE22">
        <f t="shared" si="7"/>
        <v>0.83125519534497094</v>
      </c>
      <c r="BH22" t="s">
        <v>378</v>
      </c>
      <c r="BI22">
        <f t="shared" si="8"/>
        <v>47</v>
      </c>
      <c r="BJ22">
        <f t="array" ref="BJ22">INDEX($BI$1:$BI$48,MATCH(SMALL(COUNTIF($BI$1:$BI$48,"&lt;"&amp;$BI$1:$BI$48),ROW($BI22:$BJ22)),COUNTIF($BI$1:$BI$48,"&lt;"&amp;$BI$1:$BI$48),0))</f>
        <v>22</v>
      </c>
      <c r="BK22" t="str">
        <f t="array" ref="BK22">INDEX($BH$1:$BH$48,SMALL(IF($BI$1:$BI$48=$BJ22,ROW($BI$1:$BI$48)),COUNTIF($BJ$1:$BJ22,$BJ22)),1)</f>
        <v>Cheshire East</v>
      </c>
      <c r="BL22">
        <f t="shared" si="9"/>
        <v>0.69008046044517535</v>
      </c>
      <c r="BO22" t="s">
        <v>336</v>
      </c>
      <c r="BP22">
        <f t="shared" si="10"/>
        <v>5</v>
      </c>
      <c r="BQ22">
        <f t="array" ref="BQ22">INDEX($BP$1:$BP$55,MATCH(SMALL(COUNTIF($BP$1:$BP$55,"&lt;"&amp;$BP$1:$BP$55),ROW($BP22:$BQ22)),COUNTIF($BP$1:$BP$55,"&lt;"&amp;$BP$1:$BP$55),0))</f>
        <v>22</v>
      </c>
      <c r="BR22" t="str">
        <f t="array" ref="BR22">INDEX($BO$1:$BO$55,SMALL(IF($BP$1:$BP$55=$BQ22,ROW($BP$1:$BP$55)),COUNTIF($BQ$1:$BQ22,$BQ22)),1)</f>
        <v>North Kesteven</v>
      </c>
      <c r="BS22">
        <f t="shared" si="11"/>
        <v>0.96339113680154143</v>
      </c>
      <c r="BV22" t="s">
        <v>204</v>
      </c>
      <c r="BW22">
        <f t="shared" si="12"/>
        <v>38</v>
      </c>
      <c r="BX22">
        <f t="array" ref="BX22">INDEX($BW$1:$BW$55,MATCH(SMALL(COUNTIF($BW$1:$BW$55,"&lt;"&amp;$BW$1:$BW$55),ROW($BW22:$BX22)),COUNTIF($BW$1:$BW$55,"&lt;"&amp;$BW$1:$BW$55),0))</f>
        <v>22</v>
      </c>
      <c r="BY22" t="str">
        <f t="array" ref="BY22">INDEX($BV$1:$BV$55,SMALL(IF($BW$1:$BW$55=$BX22,ROW($BW$1:$BW$55)),COUNTIF($BX$1:$BX22,$BX22)),1)</f>
        <v>Lancaster</v>
      </c>
      <c r="BZ22">
        <f t="shared" si="13"/>
        <v>0.74340230454714407</v>
      </c>
    </row>
    <row r="23" spans="1:78" x14ac:dyDescent="0.25">
      <c r="A23" t="s">
        <v>63</v>
      </c>
      <c r="B23" t="s">
        <v>64</v>
      </c>
      <c r="C23" t="s">
        <v>13</v>
      </c>
      <c r="D23" t="s">
        <v>10</v>
      </c>
      <c r="E23">
        <v>139974</v>
      </c>
      <c r="F23">
        <v>1</v>
      </c>
      <c r="G23">
        <f>VLOOKUP($A23,'1213 urban'!$A$4:$C$329,2,FALSE)</f>
        <v>0.99474570218844061</v>
      </c>
      <c r="H23">
        <f>VLOOKUP($A23,'1213 urban'!$A$4:$C$329,3,FALSE)</f>
        <v>39</v>
      </c>
      <c r="I23">
        <f t="shared" si="14"/>
        <v>208</v>
      </c>
      <c r="J23" t="str">
        <f t="shared" si="15"/>
        <v/>
      </c>
      <c r="K23" t="str">
        <f t="shared" si="16"/>
        <v/>
      </c>
      <c r="L23" t="str">
        <f t="shared" si="17"/>
        <v>9999</v>
      </c>
      <c r="M23" t="str">
        <f t="shared" si="18"/>
        <v>Blackpool</v>
      </c>
      <c r="N23">
        <f t="shared" si="19"/>
        <v>0.99474570218844061</v>
      </c>
      <c r="O23">
        <f t="shared" si="20"/>
        <v>21</v>
      </c>
      <c r="P23" t="str">
        <f t="shared" si="21"/>
        <v/>
      </c>
      <c r="Q23" t="str">
        <f t="shared" si="22"/>
        <v/>
      </c>
      <c r="R23" t="str">
        <f t="shared" si="23"/>
        <v>9999</v>
      </c>
      <c r="S23" t="str">
        <f t="shared" si="24"/>
        <v/>
      </c>
      <c r="T23" t="str">
        <f t="shared" si="25"/>
        <v/>
      </c>
      <c r="U23" t="str">
        <f t="shared" si="26"/>
        <v>9999</v>
      </c>
      <c r="V23" t="str">
        <f t="shared" si="27"/>
        <v/>
      </c>
      <c r="W23" t="str">
        <f t="shared" si="28"/>
        <v/>
      </c>
      <c r="X23" t="str">
        <f t="shared" si="29"/>
        <v>9999</v>
      </c>
      <c r="Y23" t="str">
        <f t="shared" si="30"/>
        <v/>
      </c>
      <c r="Z23" t="str">
        <f t="shared" si="31"/>
        <v/>
      </c>
      <c r="AA23" t="str">
        <f t="shared" si="32"/>
        <v>9999</v>
      </c>
      <c r="AE23" t="s">
        <v>65</v>
      </c>
      <c r="AF23">
        <f t="shared" si="0"/>
        <v>249</v>
      </c>
      <c r="AG23">
        <f t="array" ref="AG23">INDEX($AF$1:$AF$326,MATCH(SMALL(COUNTIF($AF$1:$AF$326,"&lt;"&amp;$AF$1:$AF$326),ROW($AF23:$AG23)),COUNTIF($AF$1:$AF$326,"&lt;"&amp;$AF$1:$AF$326),0))</f>
        <v>23</v>
      </c>
      <c r="AH23" t="str">
        <f t="array" ref="AH23">INDEX($AE$1:$AE$326,SMALL(IF($AF$1:$AF$326=$AG23,ROW($AF$1:$AF$326)),COUNTIF($AG$1:$AG23,$AG23)),1)</f>
        <v>Tandridge</v>
      </c>
      <c r="AI23">
        <f t="shared" si="1"/>
        <v>0.54985841145904935</v>
      </c>
      <c r="AM23" t="s">
        <v>246</v>
      </c>
      <c r="AN23">
        <f t="shared" si="2"/>
        <v>8</v>
      </c>
      <c r="AO23">
        <f t="array" ref="AO23">INDEX($AN$1:$AN$71,MATCH(SMALL(COUNTIF($AN$1:$AN$71,"&lt;"&amp;$AN$1:$AN$71),ROW($AN23:$AO23)),COUNTIF($AN$1:$AN$71,"&lt;"&amp;$AN$1:$AN$71),0))</f>
        <v>23</v>
      </c>
      <c r="AP23" t="str">
        <f t="array" ref="AP23">INDEX($AM$1:$AM$71,SMALL(IF($AN$1:$AN$71=$AO23,ROW($AN$1:$AN$71)),COUNTIF($AO$1:$AO23,$AO23)),1)</f>
        <v>Hillingdon</v>
      </c>
      <c r="AQ23">
        <f t="shared" si="3"/>
        <v>0.74892640602965421</v>
      </c>
      <c r="AT23" t="s">
        <v>408</v>
      </c>
      <c r="AU23">
        <f t="shared" si="4"/>
        <v>36</v>
      </c>
      <c r="AV23">
        <f t="array" ref="AV23">INDEX($AU$1:$AU$39,MATCH(SMALL(COUNTIF($AU$1:$AU$39,"&lt;"&amp;$AU$1:$AU$39),ROW($AU23:$AV23)),COUNTIF($AU$1:$AU$39,"&lt;"&amp;$AU$1:$AU$39),0))</f>
        <v>23</v>
      </c>
      <c r="AW23" t="str">
        <f t="array" ref="AW23">INDEX($AT$1:$AT$39,SMALL(IF($AU$1:$AU$39=$AV23,ROW($AU$1:$AU$39)),COUNTIF($AV$1:$AV23,$AV23)),1)</f>
        <v>Southend-on-Sea</v>
      </c>
      <c r="AX23">
        <f t="shared" si="5"/>
        <v>1.0104837691044586</v>
      </c>
      <c r="BA23" t="s">
        <v>266</v>
      </c>
      <c r="BB23">
        <f t="shared" si="6"/>
        <v>52</v>
      </c>
      <c r="BC23">
        <f t="array" ref="BC23">INDEX($BB$1:$BB$58,MATCH(SMALL(COUNTIF($BB$1:$BB$58,"&lt;"&amp;$BB$1:$BB$58),ROW($BB23:$BC23)),COUNTIF($BB$1:$BB$58,"&lt;"&amp;$BB$1:$BB$58),0))</f>
        <v>23</v>
      </c>
      <c r="BD23" t="str">
        <f t="array" ref="BD23">INDEX($BA$1:$BA$58,SMALL(IF($BB$1:$BB$58=$BC23,ROW($BB$1:$BB$58)),COUNTIF($BC$1:$BC23,$BC23)),1)</f>
        <v>Redditch</v>
      </c>
      <c r="BE23">
        <f t="shared" si="7"/>
        <v>0.84502902490998599</v>
      </c>
      <c r="BH23" t="s">
        <v>386</v>
      </c>
      <c r="BI23">
        <f t="shared" si="8"/>
        <v>44</v>
      </c>
      <c r="BJ23">
        <f t="array" ref="BJ23">INDEX($BI$1:$BI$48,MATCH(SMALL(COUNTIF($BI$1:$BI$48,"&lt;"&amp;$BI$1:$BI$48),ROW($BI23:$BJ23)),COUNTIF($BI$1:$BI$48,"&lt;"&amp;$BI$1:$BI$48),0))</f>
        <v>23</v>
      </c>
      <c r="BK23" t="str">
        <f t="array" ref="BK23">INDEX($BH$1:$BH$48,SMALL(IF($BI$1:$BI$48=$BJ23,ROW($BI$1:$BI$48)),COUNTIF($BJ$1:$BJ23,$BJ23)),1)</f>
        <v>Central Bedfordshire</v>
      </c>
      <c r="BL23">
        <f t="shared" si="9"/>
        <v>0.69678318429915231</v>
      </c>
      <c r="BO23" t="s">
        <v>346</v>
      </c>
      <c r="BP23">
        <f t="shared" si="10"/>
        <v>11</v>
      </c>
      <c r="BQ23">
        <f t="array" ref="BQ23">INDEX($BP$1:$BP$55,MATCH(SMALL(COUNTIF($BP$1:$BP$55,"&lt;"&amp;$BP$1:$BP$55),ROW($BP23:$BQ23)),COUNTIF($BP$1:$BP$55,"&lt;"&amp;$BP$1:$BP$55),0))</f>
        <v>23</v>
      </c>
      <c r="BR23" t="str">
        <f t="array" ref="BR23">INDEX($BO$1:$BO$55,SMALL(IF($BP$1:$BP$55=$BQ23,ROW($BP$1:$BP$55)),COUNTIF($BQ$1:$BQ23,$BQ23)),1)</f>
        <v>Babergh</v>
      </c>
      <c r="BS23">
        <f t="shared" si="11"/>
        <v>0.98922840184655969</v>
      </c>
      <c r="BV23" t="s">
        <v>212</v>
      </c>
      <c r="BW23">
        <f t="shared" si="12"/>
        <v>53</v>
      </c>
      <c r="BX23">
        <f t="array" ref="BX23">INDEX($BW$1:$BW$55,MATCH(SMALL(COUNTIF($BW$1:$BW$55,"&lt;"&amp;$BW$1:$BW$55),ROW($BW23:$BX23)),COUNTIF($BW$1:$BW$55,"&lt;"&amp;$BW$1:$BW$55),0))</f>
        <v>23</v>
      </c>
      <c r="BY23" t="str">
        <f t="array" ref="BY23">INDEX($BV$1:$BV$55,SMALL(IF($BW$1:$BW$55=$BX23,ROW($BW$1:$BW$55)),COUNTIF($BX$1:$BX23,$BX23)),1)</f>
        <v>Brentwood</v>
      </c>
      <c r="BZ23">
        <f t="shared" si="13"/>
        <v>0.74794315632011965</v>
      </c>
    </row>
    <row r="24" spans="1:78" x14ac:dyDescent="0.25">
      <c r="A24" t="s">
        <v>65</v>
      </c>
      <c r="B24" t="s">
        <v>66</v>
      </c>
      <c r="C24" t="s">
        <v>17</v>
      </c>
      <c r="D24" t="s">
        <v>18</v>
      </c>
      <c r="E24">
        <v>40348</v>
      </c>
      <c r="F24">
        <v>0.54106098803840585</v>
      </c>
      <c r="G24">
        <f>VLOOKUP($A24,'1213 urban'!$A$4:$C$329,2,FALSE)</f>
        <v>1.1363636363636362</v>
      </c>
      <c r="H24">
        <f>VLOOKUP($A24,'1213 urban'!$A$4:$C$329,3,FALSE)</f>
        <v>11</v>
      </c>
      <c r="I24">
        <f t="shared" si="14"/>
        <v>249</v>
      </c>
      <c r="J24" t="str">
        <f t="shared" si="15"/>
        <v/>
      </c>
      <c r="K24" t="str">
        <f t="shared" si="16"/>
        <v/>
      </c>
      <c r="L24" t="str">
        <f t="shared" si="17"/>
        <v>9999</v>
      </c>
      <c r="M24" t="str">
        <f t="shared" si="18"/>
        <v/>
      </c>
      <c r="N24" t="str">
        <f t="shared" si="19"/>
        <v/>
      </c>
      <c r="O24" t="str">
        <f t="shared" si="20"/>
        <v>9999</v>
      </c>
      <c r="P24" t="str">
        <f t="shared" si="21"/>
        <v/>
      </c>
      <c r="Q24" t="str">
        <f t="shared" si="22"/>
        <v/>
      </c>
      <c r="R24" t="str">
        <f t="shared" si="23"/>
        <v>9999</v>
      </c>
      <c r="S24" t="str">
        <f t="shared" si="24"/>
        <v/>
      </c>
      <c r="T24" t="str">
        <f t="shared" si="25"/>
        <v/>
      </c>
      <c r="U24" t="str">
        <f t="shared" si="26"/>
        <v>9999</v>
      </c>
      <c r="V24" t="str">
        <f t="shared" si="27"/>
        <v/>
      </c>
      <c r="W24" t="str">
        <f t="shared" si="28"/>
        <v/>
      </c>
      <c r="X24" t="str">
        <f t="shared" si="29"/>
        <v>9999</v>
      </c>
      <c r="Y24" t="str">
        <f t="shared" si="30"/>
        <v>Bolsover</v>
      </c>
      <c r="Z24">
        <f t="shared" si="31"/>
        <v>1.1363636363636362</v>
      </c>
      <c r="AA24">
        <f t="shared" si="32"/>
        <v>46</v>
      </c>
      <c r="AE24" t="s">
        <v>67</v>
      </c>
      <c r="AF24">
        <f t="shared" si="0"/>
        <v>271</v>
      </c>
      <c r="AG24">
        <f t="array" ref="AG24">INDEX($AF$1:$AF$326,MATCH(SMALL(COUNTIF($AF$1:$AF$326,"&lt;"&amp;$AF$1:$AF$326),ROW($AF24:$AG24)),COUNTIF($AF$1:$AF$326,"&lt;"&amp;$AF$1:$AF$326),0))</f>
        <v>24</v>
      </c>
      <c r="AH24" t="str">
        <f t="array" ref="AH24">INDEX($AE$1:$AE$326,SMALL(IF($AF$1:$AF$326=$AG24,ROW($AF$1:$AF$326)),COUNTIF($AG$1:$AG24,$AG24)),1)</f>
        <v>Reigate and Banstead</v>
      </c>
      <c r="AI24">
        <f t="shared" si="1"/>
        <v>0.55115486169858241</v>
      </c>
      <c r="AM24" t="s">
        <v>252</v>
      </c>
      <c r="AN24">
        <f t="shared" si="2"/>
        <v>43</v>
      </c>
      <c r="AO24">
        <f t="array" ref="AO24">INDEX($AN$1:$AN$71,MATCH(SMALL(COUNTIF($AN$1:$AN$71,"&lt;"&amp;$AN$1:$AN$71),ROW($AN24:$AO24)),COUNTIF($AN$1:$AN$71,"&lt;"&amp;$AN$1:$AN$71),0))</f>
        <v>24</v>
      </c>
      <c r="AP24" t="str">
        <f t="array" ref="AP24">INDEX($AM$1:$AM$71,SMALL(IF($AN$1:$AN$71=$AO24,ROW($AN$1:$AN$71)),COUNTIF($AO$1:$AO24,$AO24)),1)</f>
        <v>Birmingham</v>
      </c>
      <c r="AQ24">
        <f t="shared" si="3"/>
        <v>0.76081871089326236</v>
      </c>
      <c r="AT24" t="s">
        <v>420</v>
      </c>
      <c r="AU24">
        <f t="shared" si="4"/>
        <v>15</v>
      </c>
      <c r="AV24">
        <f t="array" ref="AV24">INDEX($AU$1:$AU$39,MATCH(SMALL(COUNTIF($AU$1:$AU$39,"&lt;"&amp;$AU$1:$AU$39),ROW($AU24:$AV24)),COUNTIF($AU$1:$AU$39,"&lt;"&amp;$AU$1:$AU$39),0))</f>
        <v>24</v>
      </c>
      <c r="AW24" t="str">
        <f t="array" ref="AW24">INDEX($AT$1:$AT$39,SMALL(IF($AU$1:$AU$39=$AV24,ROW($AU$1:$AU$39)),COUNTIF($AV$1:$AV24,$AV24)),1)</f>
        <v>Coventry</v>
      </c>
      <c r="AX24">
        <f t="shared" si="5"/>
        <v>1.0144680205548287</v>
      </c>
      <c r="BA24" t="s">
        <v>268</v>
      </c>
      <c r="BB24">
        <f t="shared" si="6"/>
        <v>6</v>
      </c>
      <c r="BC24">
        <f t="array" ref="BC24">INDEX($BB$1:$BB$58,MATCH(SMALL(COUNTIF($BB$1:$BB$58,"&lt;"&amp;$BB$1:$BB$58),ROW($BB24:$BC24)),COUNTIF($BB$1:$BB$58,"&lt;"&amp;$BB$1:$BB$58),0))</f>
        <v>24</v>
      </c>
      <c r="BD24" t="str">
        <f t="array" ref="BD24">INDEX($BA$1:$BA$58,SMALL(IF($BB$1:$BB$58=$BC24,ROW($BB$1:$BB$58)),COUNTIF($BC$1:$BC24,$BC24)),1)</f>
        <v>Basildon</v>
      </c>
      <c r="BE24">
        <f t="shared" si="7"/>
        <v>0.85306662744521256</v>
      </c>
      <c r="BH24" t="s">
        <v>390</v>
      </c>
      <c r="BI24">
        <f t="shared" si="8"/>
        <v>4</v>
      </c>
      <c r="BJ24">
        <f t="array" ref="BJ24">INDEX($BI$1:$BI$48,MATCH(SMALL(COUNTIF($BI$1:$BI$48,"&lt;"&amp;$BI$1:$BI$48),ROW($BI24:$BJ24)),COUNTIF($BI$1:$BI$48,"&lt;"&amp;$BI$1:$BI$48),0))</f>
        <v>24</v>
      </c>
      <c r="BK24" t="str">
        <f t="array" ref="BK24">INDEX($BH$1:$BH$48,SMALL(IF($BI$1:$BI$48=$BJ24,ROW($BI$1:$BI$48)),COUNTIF($BJ$1:$BJ24,$BJ24)),1)</f>
        <v>Wiltshire</v>
      </c>
      <c r="BL24">
        <f t="shared" si="9"/>
        <v>0.69904784861998315</v>
      </c>
      <c r="BO24" t="s">
        <v>348</v>
      </c>
      <c r="BP24">
        <f t="shared" si="10"/>
        <v>2</v>
      </c>
      <c r="BQ24">
        <f t="array" ref="BQ24">INDEX($BP$1:$BP$55,MATCH(SMALL(COUNTIF($BP$1:$BP$55,"&lt;"&amp;$BP$1:$BP$55),ROW($BP24:$BQ24)),COUNTIF($BP$1:$BP$55,"&lt;"&amp;$BP$1:$BP$55),0))</f>
        <v>24</v>
      </c>
      <c r="BR24" t="str">
        <f t="array" ref="BR24">INDEX($BO$1:$BO$55,SMALL(IF($BP$1:$BP$55=$BQ24,ROW($BP$1:$BP$55)),COUNTIF($BQ$1:$BQ24,$BQ24)),1)</f>
        <v>Torridge</v>
      </c>
      <c r="BS24">
        <f t="shared" si="11"/>
        <v>1.025509550057685</v>
      </c>
      <c r="BV24" t="s">
        <v>228</v>
      </c>
      <c r="BW24">
        <f t="shared" si="12"/>
        <v>8</v>
      </c>
      <c r="BX24">
        <f t="array" ref="BX24">INDEX($BW$1:$BW$55,MATCH(SMALL(COUNTIF($BW$1:$BW$55,"&lt;"&amp;$BW$1:$BW$55),ROW($BW24:$BX24)),COUNTIF($BW$1:$BW$55,"&lt;"&amp;$BW$1:$BW$55),0))</f>
        <v>24</v>
      </c>
      <c r="BY24" t="str">
        <f t="array" ref="BY24">INDEX($BV$1:$BV$55,SMALL(IF($BW$1:$BW$55=$BX24,ROW($BW$1:$BW$55)),COUNTIF($BX$1:$BX24,$BX24)),1)</f>
        <v>North Hertfordshire</v>
      </c>
      <c r="BZ24">
        <f t="shared" si="13"/>
        <v>0.76500452048125733</v>
      </c>
    </row>
    <row r="25" spans="1:78" x14ac:dyDescent="0.25">
      <c r="A25" t="s">
        <v>67</v>
      </c>
      <c r="B25" t="s">
        <v>68</v>
      </c>
      <c r="C25" t="s">
        <v>13</v>
      </c>
      <c r="D25" t="s">
        <v>35</v>
      </c>
      <c r="E25">
        <v>256442</v>
      </c>
      <c r="F25">
        <v>0.96228779850802271</v>
      </c>
      <c r="G25">
        <f>VLOOKUP($A25,'1213 urban'!$A$4:$C$329,2,FALSE)</f>
        <v>1.3013995753327701</v>
      </c>
      <c r="H25">
        <f>VLOOKUP($A25,'1213 urban'!$A$4:$C$329,3,FALSE)</f>
        <v>114</v>
      </c>
      <c r="I25">
        <f t="shared" si="14"/>
        <v>271</v>
      </c>
      <c r="J25" t="str">
        <f t="shared" si="15"/>
        <v>Bolton</v>
      </c>
      <c r="K25">
        <f t="shared" si="16"/>
        <v>1.3013995753327701</v>
      </c>
      <c r="L25">
        <f t="shared" si="17"/>
        <v>64</v>
      </c>
      <c r="M25" t="str">
        <f t="shared" si="18"/>
        <v/>
      </c>
      <c r="N25" t="str">
        <f t="shared" si="19"/>
        <v/>
      </c>
      <c r="O25" t="str">
        <f t="shared" si="20"/>
        <v>9999</v>
      </c>
      <c r="P25" t="str">
        <f t="shared" si="21"/>
        <v/>
      </c>
      <c r="Q25" t="str">
        <f t="shared" si="22"/>
        <v/>
      </c>
      <c r="R25" t="str">
        <f t="shared" si="23"/>
        <v>9999</v>
      </c>
      <c r="S25" t="str">
        <f t="shared" si="24"/>
        <v/>
      </c>
      <c r="T25" t="str">
        <f t="shared" si="25"/>
        <v/>
      </c>
      <c r="U25" t="str">
        <f t="shared" si="26"/>
        <v>9999</v>
      </c>
      <c r="V25" t="str">
        <f t="shared" si="27"/>
        <v/>
      </c>
      <c r="W25" t="str">
        <f t="shared" si="28"/>
        <v/>
      </c>
      <c r="X25" t="str">
        <f t="shared" si="29"/>
        <v>9999</v>
      </c>
      <c r="Y25" t="str">
        <f t="shared" si="30"/>
        <v/>
      </c>
      <c r="Z25" t="str">
        <f t="shared" si="31"/>
        <v/>
      </c>
      <c r="AA25" t="str">
        <f t="shared" si="32"/>
        <v>9999</v>
      </c>
      <c r="AE25" t="s">
        <v>69</v>
      </c>
      <c r="AF25">
        <f t="shared" si="0"/>
        <v>209</v>
      </c>
      <c r="AG25">
        <f t="array" ref="AG25">INDEX($AF$1:$AF$326,MATCH(SMALL(COUNTIF($AF$1:$AF$326,"&lt;"&amp;$AF$1:$AF$326),ROW($AF25:$AG25)),COUNTIF($AF$1:$AF$326,"&lt;"&amp;$AF$1:$AF$326),0))</f>
        <v>25</v>
      </c>
      <c r="AH25" t="str">
        <f t="array" ref="AH25">INDEX($AE$1:$AE$326,SMALL(IF($AF$1:$AF$326=$AG25,ROW($AF$1:$AF$326)),COUNTIF($AG$1:$AG25,$AG25)),1)</f>
        <v>Wandsworth</v>
      </c>
      <c r="AI25">
        <f t="shared" si="1"/>
        <v>0.55415185080121121</v>
      </c>
      <c r="AM25" t="s">
        <v>256</v>
      </c>
      <c r="AN25">
        <f t="shared" si="2"/>
        <v>32</v>
      </c>
      <c r="AO25">
        <f t="array" ref="AO25">INDEX($AN$1:$AN$71,MATCH(SMALL(COUNTIF($AN$1:$AN$71,"&lt;"&amp;$AN$1:$AN$71),ROW($AN25:$AO25)),COUNTIF($AN$1:$AN$71,"&lt;"&amp;$AN$1:$AN$71),0))</f>
        <v>25</v>
      </c>
      <c r="AP25" t="str">
        <f t="array" ref="AP25">INDEX($AM$1:$AM$71,SMALL(IF($AN$1:$AN$71=$AO25,ROW($AN$1:$AN$71)),COUNTIF($AO$1:$AO25,$AO25)),1)</f>
        <v>Spelthorne</v>
      </c>
      <c r="AQ25">
        <f t="shared" si="3"/>
        <v>0.77674473343533013</v>
      </c>
      <c r="AT25" t="s">
        <v>422</v>
      </c>
      <c r="AU25">
        <f t="shared" si="4"/>
        <v>18</v>
      </c>
      <c r="AV25">
        <f t="array" ref="AV25">INDEX($AU$1:$AU$39,MATCH(SMALL(COUNTIF($AU$1:$AU$39,"&lt;"&amp;$AU$1:$AU$39),ROW($AU25:$AV25)),COUNTIF($AU$1:$AU$39,"&lt;"&amp;$AU$1:$AU$39),0))</f>
        <v>25</v>
      </c>
      <c r="AW25" t="str">
        <f t="array" ref="AW25">INDEX($AT$1:$AT$39,SMALL(IF($AU$1:$AU$39=$AV25,ROW($AU$1:$AU$39)),COUNTIF($AV$1:$AV25,$AV25)),1)</f>
        <v>South Ribble</v>
      </c>
      <c r="AX25">
        <f t="shared" si="5"/>
        <v>1.0152284263959392</v>
      </c>
      <c r="BA25" t="s">
        <v>290</v>
      </c>
      <c r="BB25">
        <f t="shared" si="6"/>
        <v>36</v>
      </c>
      <c r="BC25">
        <f t="array" ref="BC25">INDEX($BB$1:$BB$58,MATCH(SMALL(COUNTIF($BB$1:$BB$58,"&lt;"&amp;$BB$1:$BB$58),ROW($BB25:$BC25)),COUNTIF($BB$1:$BB$58,"&lt;"&amp;$BB$1:$BB$58),0))</f>
        <v>25</v>
      </c>
      <c r="BD25" t="str">
        <f t="array" ref="BD25">INDEX($BA$1:$BA$58,SMALL(IF($BB$1:$BB$58=$BC25,ROW($BB$1:$BB$58)),COUNTIF($BC$1:$BC25,$BC25)),1)</f>
        <v>Chelmsford</v>
      </c>
      <c r="BE25">
        <f t="shared" si="7"/>
        <v>0.87280917857394247</v>
      </c>
      <c r="BH25" t="s">
        <v>394</v>
      </c>
      <c r="BI25">
        <f t="shared" si="8"/>
        <v>41</v>
      </c>
      <c r="BJ25">
        <f t="array" ref="BJ25">INDEX($BI$1:$BI$48,MATCH(SMALL(COUNTIF($BI$1:$BI$48,"&lt;"&amp;$BI$1:$BI$48),ROW($BI25:$BJ25)),COUNTIF($BI$1:$BI$48,"&lt;"&amp;$BI$1:$BI$48),0))</f>
        <v>25</v>
      </c>
      <c r="BK25" t="str">
        <f t="array" ref="BK25">INDEX($BH$1:$BH$48,SMALL(IF($BI$1:$BI$48=$BJ25,ROW($BI$1:$BI$48)),COUNTIF($BJ$1:$BJ25,$BJ25)),1)</f>
        <v>Sedgemoor</v>
      </c>
      <c r="BL25">
        <f t="shared" si="9"/>
        <v>0.71710290426676238</v>
      </c>
      <c r="BO25" t="s">
        <v>352</v>
      </c>
      <c r="BP25">
        <f t="shared" si="10"/>
        <v>25</v>
      </c>
      <c r="BQ25">
        <f t="array" ref="BQ25">INDEX($BP$1:$BP$55,MATCH(SMALL(COUNTIF($BP$1:$BP$55,"&lt;"&amp;$BP$1:$BP$55),ROW($BP25:$BQ25)),COUNTIF($BP$1:$BP$55,"&lt;"&amp;$BP$1:$BP$55),0))</f>
        <v>25</v>
      </c>
      <c r="BR25" t="str">
        <f t="array" ref="BR25">INDEX($BO$1:$BO$55,SMALL(IF($BP$1:$BP$55=$BQ25,ROW($BP$1:$BP$55)),COUNTIF($BQ$1:$BQ25,$BQ25)),1)</f>
        <v>Mid Devon</v>
      </c>
      <c r="BS25">
        <f t="shared" si="11"/>
        <v>1.0670731707317074</v>
      </c>
      <c r="BV25" t="s">
        <v>240</v>
      </c>
      <c r="BW25">
        <f t="shared" si="12"/>
        <v>42</v>
      </c>
      <c r="BX25">
        <f t="array" ref="BX25">INDEX($BW$1:$BW$55,MATCH(SMALL(COUNTIF($BW$1:$BW$55,"&lt;"&amp;$BW$1:$BW$55),ROW($BW25:$BX25)),COUNTIF($BW$1:$BW$55,"&lt;"&amp;$BW$1:$BW$55),0))</f>
        <v>25</v>
      </c>
      <c r="BY25" t="str">
        <f t="array" ref="BY25">INDEX($BV$1:$BV$55,SMALL(IF($BW$1:$BW$55=$BX25,ROW($BW$1:$BW$55)),COUNTIF($BX$1:$BX25,$BX25)),1)</f>
        <v>Cherwell</v>
      </c>
      <c r="BZ25">
        <f t="shared" si="13"/>
        <v>0.77202769338048505</v>
      </c>
    </row>
    <row r="26" spans="1:78" x14ac:dyDescent="0.25">
      <c r="A26" t="s">
        <v>69</v>
      </c>
      <c r="B26" t="s">
        <v>70</v>
      </c>
      <c r="C26" t="s">
        <v>17</v>
      </c>
      <c r="D26" t="s">
        <v>18</v>
      </c>
      <c r="E26">
        <v>37101</v>
      </c>
      <c r="F26">
        <v>0.62838318485146172</v>
      </c>
      <c r="G26">
        <f>VLOOKUP($A26,'1213 urban'!$A$4:$C$329,2,FALSE)</f>
        <v>1.0035682426404995</v>
      </c>
      <c r="H26">
        <f>VLOOKUP($A26,'1213 urban'!$A$4:$C$329,3,FALSE)</f>
        <v>9</v>
      </c>
      <c r="I26">
        <f t="shared" si="14"/>
        <v>209</v>
      </c>
      <c r="J26" t="str">
        <f t="shared" si="15"/>
        <v/>
      </c>
      <c r="K26" t="str">
        <f t="shared" si="16"/>
        <v/>
      </c>
      <c r="L26" t="str">
        <f t="shared" si="17"/>
        <v>9999</v>
      </c>
      <c r="M26" t="str">
        <f t="shared" si="18"/>
        <v/>
      </c>
      <c r="N26" t="str">
        <f t="shared" si="19"/>
        <v/>
      </c>
      <c r="O26" t="str">
        <f t="shared" si="20"/>
        <v>9999</v>
      </c>
      <c r="P26" t="str">
        <f t="shared" si="21"/>
        <v/>
      </c>
      <c r="Q26" t="str">
        <f t="shared" si="22"/>
        <v/>
      </c>
      <c r="R26" t="str">
        <f t="shared" si="23"/>
        <v>9999</v>
      </c>
      <c r="S26" t="str">
        <f t="shared" si="24"/>
        <v/>
      </c>
      <c r="T26" t="str">
        <f t="shared" si="25"/>
        <v/>
      </c>
      <c r="U26" t="str">
        <f t="shared" si="26"/>
        <v>9999</v>
      </c>
      <c r="V26" t="str">
        <f t="shared" si="27"/>
        <v/>
      </c>
      <c r="W26" t="str">
        <f t="shared" si="28"/>
        <v/>
      </c>
      <c r="X26" t="str">
        <f t="shared" si="29"/>
        <v>9999</v>
      </c>
      <c r="Y26" t="str">
        <f t="shared" si="30"/>
        <v>Boston</v>
      </c>
      <c r="Z26">
        <f t="shared" si="31"/>
        <v>1.0035682426404995</v>
      </c>
      <c r="AA26">
        <f t="shared" si="32"/>
        <v>39</v>
      </c>
      <c r="AE26" t="s">
        <v>71</v>
      </c>
      <c r="AF26">
        <f t="shared" si="0"/>
        <v>115</v>
      </c>
      <c r="AG26">
        <f t="array" ref="AG26">INDEX($AF$1:$AF$326,MATCH(SMALL(COUNTIF($AF$1:$AF$326,"&lt;"&amp;$AF$1:$AF$326),ROW($AF26:$AG26)),COUNTIF($AF$1:$AF$326,"&lt;"&amp;$AF$1:$AF$326),0))</f>
        <v>26</v>
      </c>
      <c r="AH26" t="str">
        <f t="array" ref="AH26">INDEX($AE$1:$AE$326,SMALL(IF($AF$1:$AF$326=$AG26,ROW($AF$1:$AF$326)),COUNTIF($AG$1:$AG26,$AG26)),1)</f>
        <v>Malvern Hills</v>
      </c>
      <c r="AI26">
        <f t="shared" si="1"/>
        <v>0.55636692398636911</v>
      </c>
      <c r="AM26" t="s">
        <v>262</v>
      </c>
      <c r="AN26">
        <f t="shared" si="2"/>
        <v>28</v>
      </c>
      <c r="AO26">
        <f t="array" ref="AO26">INDEX($AN$1:$AN$71,MATCH(SMALL(COUNTIF($AN$1:$AN$71,"&lt;"&amp;$AN$1:$AN$71),ROW($AN26:$AO26)),COUNTIF($AN$1:$AN$71,"&lt;"&amp;$AN$1:$AN$71),0))</f>
        <v>26</v>
      </c>
      <c r="AP26" t="str">
        <f t="array" ref="AP26">INDEX($AM$1:$AM$71,SMALL(IF($AN$1:$AN$71=$AO26,ROW($AN$1:$AN$71)),COUNTIF($AO$1:$AO26,$AO26)),1)</f>
        <v>Redbridge</v>
      </c>
      <c r="AQ26">
        <f t="shared" si="3"/>
        <v>0.77858820158582842</v>
      </c>
      <c r="AT26" t="s">
        <v>424</v>
      </c>
      <c r="AU26">
        <f t="shared" si="4"/>
        <v>35</v>
      </c>
      <c r="AV26">
        <f t="array" ref="AV26">INDEX($AU$1:$AU$39,MATCH(SMALL(COUNTIF($AU$1:$AU$39,"&lt;"&amp;$AU$1:$AU$39),ROW($AU26:$AV26)),COUNTIF($AU$1:$AU$39,"&lt;"&amp;$AU$1:$AU$39),0))</f>
        <v>26</v>
      </c>
      <c r="AW26" t="str">
        <f t="array" ref="AW26">INDEX($AT$1:$AT$39,SMALL(IF($AU$1:$AU$39=$AV26,ROW($AU$1:$AU$39)),COUNTIF($AV$1:$AV26,$AV26)),1)</f>
        <v>Sheffield</v>
      </c>
      <c r="AX26">
        <f t="shared" si="5"/>
        <v>1.0727939455410782</v>
      </c>
      <c r="BA26" t="s">
        <v>292</v>
      </c>
      <c r="BB26">
        <f t="shared" si="6"/>
        <v>8</v>
      </c>
      <c r="BC26">
        <f t="array" ref="BC26">INDEX($BB$1:$BB$58,MATCH(SMALL(COUNTIF($BB$1:$BB$58,"&lt;"&amp;$BB$1:$BB$58),ROW($BB26:$BC26)),COUNTIF($BB$1:$BB$58,"&lt;"&amp;$BB$1:$BB$58),0))</f>
        <v>26</v>
      </c>
      <c r="BD26" t="str">
        <f t="array" ref="BD26">INDEX($BA$1:$BA$58,SMALL(IF($BB$1:$BB$58=$BC26,ROW($BB$1:$BB$58)),COUNTIF($BC$1:$BC26,$BC26)),1)</f>
        <v>Charnwood</v>
      </c>
      <c r="BE26">
        <f t="shared" si="7"/>
        <v>0.8835037233371198</v>
      </c>
      <c r="BH26" t="s">
        <v>396</v>
      </c>
      <c r="BI26">
        <f t="shared" si="8"/>
        <v>35</v>
      </c>
      <c r="BJ26">
        <f t="array" ref="BJ26">INDEX($BI$1:$BI$48,MATCH(SMALL(COUNTIF($BI$1:$BI$48,"&lt;"&amp;$BI$1:$BI$48),ROW($BI26:$BJ26)),COUNTIF($BI$1:$BI$48,"&lt;"&amp;$BI$1:$BI$48),0))</f>
        <v>26</v>
      </c>
      <c r="BK26" t="str">
        <f t="array" ref="BK26">INDEX($BH$1:$BH$48,SMALL(IF($BI$1:$BI$48=$BJ26,ROW($BI$1:$BI$48)),COUNTIF($BJ$1:$BJ26,$BJ26)),1)</f>
        <v>Aylesbury Vale</v>
      </c>
      <c r="BL26">
        <f t="shared" si="9"/>
        <v>0.72265213332931855</v>
      </c>
      <c r="BO26" t="s">
        <v>354</v>
      </c>
      <c r="BP26" t="str">
        <f t="shared" si="10"/>
        <v>9999</v>
      </c>
      <c r="BQ26">
        <f t="array" ref="BQ26">INDEX($BP$1:$BP$55,MATCH(SMALL(COUNTIF($BP$1:$BP$55,"&lt;"&amp;$BP$1:$BP$55),ROW($BP26:$BQ26)),COUNTIF($BP$1:$BP$55,"&lt;"&amp;$BP$1:$BP$55),0))</f>
        <v>26</v>
      </c>
      <c r="BR26" t="str">
        <f t="array" ref="BR26">INDEX($BO$1:$BO$55,SMALL(IF($BP$1:$BP$55=$BQ26,ROW($BP$1:$BP$55)),COUNTIF($BQ$1:$BQ26,$BQ26)),1)</f>
        <v>Stratford-on-Avon</v>
      </c>
      <c r="BS26">
        <f t="shared" si="11"/>
        <v>1.0678740762889241</v>
      </c>
      <c r="BV26" t="s">
        <v>244</v>
      </c>
      <c r="BW26">
        <f t="shared" si="12"/>
        <v>11</v>
      </c>
      <c r="BX26">
        <f t="array" ref="BX26">INDEX($BW$1:$BW$55,MATCH(SMALL(COUNTIF($BW$1:$BW$55,"&lt;"&amp;$BW$1:$BW$55),ROW($BW26:$BX26)),COUNTIF($BW$1:$BW$55,"&lt;"&amp;$BW$1:$BW$55),0))</f>
        <v>26</v>
      </c>
      <c r="BY26" t="str">
        <f t="array" ref="BY26">INDEX($BV$1:$BV$55,SMALL(IF($BW$1:$BW$55=$BX26,ROW($BW$1:$BW$55)),COUNTIF($BX$1:$BX26,$BX26)),1)</f>
        <v>Wyre Forest</v>
      </c>
      <c r="BZ26">
        <f t="shared" si="13"/>
        <v>0.77773229635693819</v>
      </c>
    </row>
    <row r="27" spans="1:78" x14ac:dyDescent="0.25">
      <c r="A27" t="s">
        <v>71</v>
      </c>
      <c r="B27" t="s">
        <v>72</v>
      </c>
      <c r="C27" t="s">
        <v>51</v>
      </c>
      <c r="D27" t="s">
        <v>10</v>
      </c>
      <c r="E27">
        <v>168118</v>
      </c>
      <c r="F27">
        <v>1</v>
      </c>
      <c r="G27">
        <f>VLOOKUP($A27,'1213 urban'!$A$4:$C$329,2,FALSE)</f>
        <v>0.76704474008500367</v>
      </c>
      <c r="H27">
        <f>VLOOKUP($A27,'1213 urban'!$A$4:$C$329,3,FALSE)</f>
        <v>61</v>
      </c>
      <c r="I27">
        <f t="shared" si="14"/>
        <v>115</v>
      </c>
      <c r="J27" t="str">
        <f t="shared" si="15"/>
        <v/>
      </c>
      <c r="K27" t="str">
        <f t="shared" si="16"/>
        <v/>
      </c>
      <c r="L27" t="str">
        <f t="shared" si="17"/>
        <v>9999</v>
      </c>
      <c r="M27" t="str">
        <f t="shared" si="18"/>
        <v>Bournemouth</v>
      </c>
      <c r="N27">
        <f t="shared" si="19"/>
        <v>0.76704474008500367</v>
      </c>
      <c r="O27">
        <f t="shared" si="20"/>
        <v>10</v>
      </c>
      <c r="P27" t="str">
        <f t="shared" si="21"/>
        <v/>
      </c>
      <c r="Q27" t="str">
        <f t="shared" si="22"/>
        <v/>
      </c>
      <c r="R27" t="str">
        <f t="shared" si="23"/>
        <v>9999</v>
      </c>
      <c r="S27" t="str">
        <f t="shared" si="24"/>
        <v/>
      </c>
      <c r="T27" t="str">
        <f t="shared" si="25"/>
        <v/>
      </c>
      <c r="U27" t="str">
        <f t="shared" si="26"/>
        <v>9999</v>
      </c>
      <c r="V27" t="str">
        <f t="shared" si="27"/>
        <v/>
      </c>
      <c r="W27" t="str">
        <f t="shared" si="28"/>
        <v/>
      </c>
      <c r="X27" t="str">
        <f t="shared" si="29"/>
        <v>9999</v>
      </c>
      <c r="Y27" t="str">
        <f t="shared" si="30"/>
        <v/>
      </c>
      <c r="Z27" t="str">
        <f t="shared" si="31"/>
        <v/>
      </c>
      <c r="AA27" t="str">
        <f t="shared" si="32"/>
        <v>9999</v>
      </c>
      <c r="AE27" t="s">
        <v>73</v>
      </c>
      <c r="AF27">
        <f t="shared" si="0"/>
        <v>269</v>
      </c>
      <c r="AG27">
        <f t="array" ref="AG27">INDEX($AF$1:$AF$326,MATCH(SMALL(COUNTIF($AF$1:$AF$326,"&lt;"&amp;$AF$1:$AF$326),ROW($AF27:$AG27)),COUNTIF($AF$1:$AF$326,"&lt;"&amp;$AF$1:$AF$326),0))</f>
        <v>27</v>
      </c>
      <c r="AH27" t="str">
        <f t="array" ref="AH27">INDEX($AE$1:$AE$326,SMALL(IF($AF$1:$AF$326=$AG27,ROW($AF$1:$AF$326)),COUNTIF($AG$1:$AG27,$AG27)),1)</f>
        <v>Arun</v>
      </c>
      <c r="AI27">
        <f t="shared" si="1"/>
        <v>0.56309476884959742</v>
      </c>
      <c r="AM27" t="s">
        <v>272</v>
      </c>
      <c r="AN27">
        <f t="shared" si="2"/>
        <v>63</v>
      </c>
      <c r="AO27">
        <f t="array" ref="AO27">INDEX($AN$1:$AN$71,MATCH(SMALL(COUNTIF($AN$1:$AN$71,"&lt;"&amp;$AN$1:$AN$71),ROW($AN27:$AO27)),COUNTIF($AN$1:$AN$71,"&lt;"&amp;$AN$1:$AN$71),0))</f>
        <v>27</v>
      </c>
      <c r="AP27" t="str">
        <f t="array" ref="AP27">INDEX($AM$1:$AM$71,SMALL(IF($AN$1:$AN$71=$AO27,ROW($AN$1:$AN$71)),COUNTIF($AO$1:$AO27,$AO27)),1)</f>
        <v>Ealing</v>
      </c>
      <c r="AQ27">
        <f t="shared" si="3"/>
        <v>0.79680250864273683</v>
      </c>
      <c r="AT27" t="s">
        <v>428</v>
      </c>
      <c r="AU27">
        <f t="shared" si="4"/>
        <v>9</v>
      </c>
      <c r="AV27">
        <f t="array" ref="AV27">INDEX($AU$1:$AU$39,MATCH(SMALL(COUNTIF($AU$1:$AU$39,"&lt;"&amp;$AU$1:$AU$39),ROW($AU27:$AV27)),COUNTIF($AU$1:$AU$39,"&lt;"&amp;$AU$1:$AU$39),0))</f>
        <v>27</v>
      </c>
      <c r="AW27" t="str">
        <f t="array" ref="AW27">INDEX($AT$1:$AT$39,SMALL(IF($AU$1:$AU$39=$AV27,ROW($AU$1:$AU$39)),COUNTIF($AV$1:$AV27,$AV27)),1)</f>
        <v>Kingston upon Hull City of</v>
      </c>
      <c r="AX27">
        <f t="shared" si="5"/>
        <v>1.0855084620318747</v>
      </c>
      <c r="BA27" t="s">
        <v>328</v>
      </c>
      <c r="BB27">
        <f t="shared" si="6"/>
        <v>28</v>
      </c>
      <c r="BC27">
        <f t="array" ref="BC27">INDEX($BB$1:$BB$58,MATCH(SMALL(COUNTIF($BB$1:$BB$58,"&lt;"&amp;$BB$1:$BB$58),ROW($BB27:$BC27)),COUNTIF($BB$1:$BB$58,"&lt;"&amp;$BB$1:$BB$58),0))</f>
        <v>27</v>
      </c>
      <c r="BD27" t="str">
        <f t="array" ref="BD27">INDEX($BA$1:$BA$58,SMALL(IF($BB$1:$BB$58=$BC27,ROW($BB$1:$BB$58)),COUNTIF($BC$1:$BC27,$BC27)),1)</f>
        <v>Surrey Heath</v>
      </c>
      <c r="BE27">
        <f t="shared" si="7"/>
        <v>0.88797624663540253</v>
      </c>
      <c r="BH27" t="s">
        <v>400</v>
      </c>
      <c r="BI27">
        <f t="shared" si="8"/>
        <v>27</v>
      </c>
      <c r="BJ27">
        <f t="array" ref="BJ27">INDEX($BI$1:$BI$48,MATCH(SMALL(COUNTIF($BI$1:$BI$48,"&lt;"&amp;$BI$1:$BI$48),ROW($BI27:$BJ27)),COUNTIF($BI$1:$BI$48,"&lt;"&amp;$BI$1:$BI$48),0))</f>
        <v>27</v>
      </c>
      <c r="BK27" t="str">
        <f t="array" ref="BK27">INDEX($BH$1:$BH$48,SMALL(IF($BI$1:$BI$48=$BJ27,ROW($BI$1:$BI$48)),COUNTIF($BJ$1:$BJ27,$BJ27)),1)</f>
        <v>Northumberland</v>
      </c>
      <c r="BL27">
        <f t="shared" si="9"/>
        <v>0.74720646673233027</v>
      </c>
      <c r="BO27" t="s">
        <v>356</v>
      </c>
      <c r="BP27">
        <f t="shared" si="10"/>
        <v>4</v>
      </c>
      <c r="BQ27">
        <f t="array" ref="BQ27">INDEX($BP$1:$BP$55,MATCH(SMALL(COUNTIF($BP$1:$BP$55,"&lt;"&amp;$BP$1:$BP$55),ROW($BP27:$BQ27)),COUNTIF($BP$1:$BP$55,"&lt;"&amp;$BP$1:$BP$55),0))</f>
        <v>27</v>
      </c>
      <c r="BR27" t="str">
        <f t="array" ref="BR27">INDEX($BO$1:$BO$55,SMALL(IF($BP$1:$BP$55=$BQ27,ROW($BP$1:$BP$55)),COUNTIF($BQ$1:$BQ27,$BQ27)),1)</f>
        <v>South Holland</v>
      </c>
      <c r="BS27">
        <f t="shared" si="11"/>
        <v>1.1166945840312674</v>
      </c>
      <c r="BV27" t="s">
        <v>260</v>
      </c>
      <c r="BW27">
        <f t="shared" si="12"/>
        <v>44</v>
      </c>
      <c r="BX27">
        <f t="array" ref="BX27">INDEX($BW$1:$BW$55,MATCH(SMALL(COUNTIF($BW$1:$BW$55,"&lt;"&amp;$BW$1:$BW$55),ROW($BW27:$BX27)),COUNTIF($BW$1:$BW$55,"&lt;"&amp;$BW$1:$BW$55),0))</f>
        <v>27</v>
      </c>
      <c r="BY27" t="str">
        <f t="array" ref="BY27">INDEX($BV$1:$BV$55,SMALL(IF($BW$1:$BW$55=$BX27,ROW($BW$1:$BW$55)),COUNTIF($BX$1:$BX27,$BX27)),1)</f>
        <v>Cheshire West and Chester</v>
      </c>
      <c r="BZ27">
        <f t="shared" si="13"/>
        <v>0.79398136096214922</v>
      </c>
    </row>
    <row r="28" spans="1:78" x14ac:dyDescent="0.25">
      <c r="A28" t="s">
        <v>73</v>
      </c>
      <c r="B28" t="s">
        <v>74</v>
      </c>
      <c r="C28" t="s">
        <v>9</v>
      </c>
      <c r="D28" t="s">
        <v>10</v>
      </c>
      <c r="E28">
        <v>108055</v>
      </c>
      <c r="F28">
        <v>0.92720829257409598</v>
      </c>
      <c r="G28">
        <f>VLOOKUP($A28,'1213 urban'!$A$4:$C$329,2,FALSE)</f>
        <v>1.2647748700731269</v>
      </c>
      <c r="H28">
        <f>VLOOKUP($A28,'1213 urban'!$A$4:$C$329,3,FALSE)</f>
        <v>55</v>
      </c>
      <c r="I28">
        <f t="shared" si="14"/>
        <v>269</v>
      </c>
      <c r="J28" t="str">
        <f t="shared" si="15"/>
        <v/>
      </c>
      <c r="K28" t="str">
        <f t="shared" si="16"/>
        <v/>
      </c>
      <c r="L28" t="str">
        <f t="shared" si="17"/>
        <v>9999</v>
      </c>
      <c r="M28" t="str">
        <f t="shared" si="18"/>
        <v>Bracknell Forest</v>
      </c>
      <c r="N28">
        <f t="shared" si="19"/>
        <v>1.2647748700731269</v>
      </c>
      <c r="O28">
        <f t="shared" si="20"/>
        <v>34</v>
      </c>
      <c r="P28" t="str">
        <f t="shared" si="21"/>
        <v/>
      </c>
      <c r="Q28" t="str">
        <f t="shared" si="22"/>
        <v/>
      </c>
      <c r="R28" t="str">
        <f t="shared" si="23"/>
        <v>9999</v>
      </c>
      <c r="S28" t="str">
        <f t="shared" si="24"/>
        <v/>
      </c>
      <c r="T28" t="str">
        <f t="shared" si="25"/>
        <v/>
      </c>
      <c r="U28" t="str">
        <f t="shared" si="26"/>
        <v>9999</v>
      </c>
      <c r="V28" t="str">
        <f t="shared" si="27"/>
        <v/>
      </c>
      <c r="W28" t="str">
        <f t="shared" si="28"/>
        <v/>
      </c>
      <c r="X28" t="str">
        <f t="shared" si="29"/>
        <v>9999</v>
      </c>
      <c r="Y28" t="str">
        <f t="shared" si="30"/>
        <v/>
      </c>
      <c r="Z28" t="str">
        <f t="shared" si="31"/>
        <v/>
      </c>
      <c r="AA28" t="str">
        <f t="shared" si="32"/>
        <v>9999</v>
      </c>
      <c r="AE28" t="s">
        <v>75</v>
      </c>
      <c r="AF28">
        <f t="shared" si="0"/>
        <v>218</v>
      </c>
      <c r="AG28">
        <f t="array" ref="AG28">INDEX($AF$1:$AF$326,MATCH(SMALL(COUNTIF($AF$1:$AF$326,"&lt;"&amp;$AF$1:$AF$326),ROW($AF28:$AG28)),COUNTIF($AF$1:$AF$326,"&lt;"&amp;$AF$1:$AF$326),0))</f>
        <v>28</v>
      </c>
      <c r="AH28" t="str">
        <f t="array" ref="AH28">INDEX($AE$1:$AE$326,SMALL(IF($AF$1:$AF$326=$AG28,ROW($AF$1:$AF$326)),COUNTIF($AG$1:$AG28,$AG28)),1)</f>
        <v>Sevenoaks</v>
      </c>
      <c r="AI28">
        <f t="shared" si="1"/>
        <v>0.56458189574054329</v>
      </c>
      <c r="AM28" t="s">
        <v>280</v>
      </c>
      <c r="AN28">
        <f t="shared" si="2"/>
        <v>23</v>
      </c>
      <c r="AO28">
        <f t="array" ref="AO28">INDEX($AN$1:$AN$71,MATCH(SMALL(COUNTIF($AN$1:$AN$71,"&lt;"&amp;$AN$1:$AN$71),ROW($AN28:$AO28)),COUNTIF($AN$1:$AN$71,"&lt;"&amp;$AN$1:$AN$71),0))</f>
        <v>28</v>
      </c>
      <c r="AP28" t="str">
        <f t="array" ref="AP28">INDEX($AM$1:$AM$71,SMALL(IF($AN$1:$AN$71=$AO28,ROW($AN$1:$AN$71)),COUNTIF($AO$1:$AO28,$AO28)),1)</f>
        <v>Harrow</v>
      </c>
      <c r="AQ28">
        <f t="shared" si="3"/>
        <v>0.79891111374127122</v>
      </c>
      <c r="AT28" t="s">
        <v>446</v>
      </c>
      <c r="AU28">
        <f t="shared" si="4"/>
        <v>30</v>
      </c>
      <c r="AV28">
        <f t="array" ref="AV28">INDEX($AU$1:$AU$39,MATCH(SMALL(COUNTIF($AU$1:$AU$39,"&lt;"&amp;$AU$1:$AU$39),ROW($AU28:$AV28)),COUNTIF($AU$1:$AU$39,"&lt;"&amp;$AU$1:$AU$39),0))</f>
        <v>28</v>
      </c>
      <c r="AW28" t="str">
        <f t="array" ref="AW28">INDEX($AT$1:$AT$39,SMALL(IF($AU$1:$AU$39=$AV28,ROW($AU$1:$AU$39)),COUNTIF($AV$1:$AV28,$AV28)),1)</f>
        <v>Nottingham</v>
      </c>
      <c r="AX28">
        <f t="shared" si="5"/>
        <v>1.10405461525216</v>
      </c>
      <c r="BA28" t="s">
        <v>332</v>
      </c>
      <c r="BB28">
        <f t="shared" si="6"/>
        <v>16</v>
      </c>
      <c r="BC28">
        <f t="array" ref="BC28">INDEX($BB$1:$BB$58,MATCH(SMALL(COUNTIF($BB$1:$BB$58,"&lt;"&amp;$BB$1:$BB$58),ROW($BB28:$BC28)),COUNTIF($BB$1:$BB$58,"&lt;"&amp;$BB$1:$BB$58),0))</f>
        <v>28</v>
      </c>
      <c r="BD28" t="str">
        <f t="array" ref="BD28">INDEX($BA$1:$BA$58,SMALL(IF($BB$1:$BB$58=$BC28,ROW($BB$1:$BB$58)),COUNTIF($BC$1:$BC28,$BC28)),1)</f>
        <v>Lincoln</v>
      </c>
      <c r="BE28">
        <f t="shared" si="7"/>
        <v>0.90450513132718735</v>
      </c>
      <c r="BH28" t="s">
        <v>450</v>
      </c>
      <c r="BI28">
        <f t="shared" si="8"/>
        <v>2</v>
      </c>
      <c r="BJ28">
        <f t="array" ref="BJ28">INDEX($BI$1:$BI$48,MATCH(SMALL(COUNTIF($BI$1:$BI$48,"&lt;"&amp;$BI$1:$BI$48),ROW($BI28:$BJ28)),COUNTIF($BI$1:$BI$48,"&lt;"&amp;$BI$1:$BI$48),0))</f>
        <v>28</v>
      </c>
      <c r="BK28" t="str">
        <f t="array" ref="BK28">INDEX($BH$1:$BH$48,SMALL(IF($BI$1:$BI$48=$BJ28,ROW($BI$1:$BI$48)),COUNTIF($BJ$1:$BJ28,$BJ28)),1)</f>
        <v>Stroud</v>
      </c>
      <c r="BL28">
        <f t="shared" si="9"/>
        <v>0.74801944850566116</v>
      </c>
      <c r="BO28" t="s">
        <v>376</v>
      </c>
      <c r="BP28" t="str">
        <f t="shared" si="10"/>
        <v>9999</v>
      </c>
      <c r="BQ28">
        <f t="array" ref="BQ28">INDEX($BP$1:$BP$55,MATCH(SMALL(COUNTIF($BP$1:$BP$55,"&lt;"&amp;$BP$1:$BP$55),ROW($BP28:$BQ28)),COUNTIF($BP$1:$BP$55,"&lt;"&amp;$BP$1:$BP$55),0))</f>
        <v>28</v>
      </c>
      <c r="BR28" t="str">
        <f t="array" ref="BR28">INDEX($BO$1:$BO$55,SMALL(IF($BP$1:$BP$55=$BQ28,ROW($BP$1:$BP$55)),COUNTIF($BQ$1:$BQ28,$BQ28)),1)</f>
        <v>Huntingdonshire</v>
      </c>
      <c r="BS28">
        <f t="shared" si="11"/>
        <v>1.1398746137924829</v>
      </c>
      <c r="BV28" t="s">
        <v>264</v>
      </c>
      <c r="BW28">
        <f t="shared" si="12"/>
        <v>31</v>
      </c>
      <c r="BX28">
        <f t="array" ref="BX28">INDEX($BW$1:$BW$55,MATCH(SMALL(COUNTIF($BW$1:$BW$55,"&lt;"&amp;$BW$1:$BW$55),ROW($BW28:$BX28)),COUNTIF($BW$1:$BW$55,"&lt;"&amp;$BW$1:$BW$55),0))</f>
        <v>28</v>
      </c>
      <c r="BY28" t="str">
        <f t="array" ref="BY28">INDEX($BV$1:$BV$55,SMALL(IF($BW$1:$BW$55=$BX28,ROW($BW$1:$BW$55)),COUNTIF($BX$1:$BX28,$BX28)),1)</f>
        <v>Basingstoke and Deane</v>
      </c>
      <c r="BZ28">
        <f t="shared" si="13"/>
        <v>0.86003010105353683</v>
      </c>
    </row>
    <row r="29" spans="1:78" x14ac:dyDescent="0.25">
      <c r="A29" t="s">
        <v>75</v>
      </c>
      <c r="B29" t="s">
        <v>76</v>
      </c>
      <c r="C29" t="s">
        <v>40</v>
      </c>
      <c r="D29" t="s">
        <v>35</v>
      </c>
      <c r="E29">
        <v>470434</v>
      </c>
      <c r="F29">
        <v>0.91770870316688058</v>
      </c>
      <c r="G29">
        <f>VLOOKUP($A29,'1213 urban'!$A$4:$C$329,2,FALSE)</f>
        <v>1.0204339796081872</v>
      </c>
      <c r="H29">
        <f>VLOOKUP($A29,'1213 urban'!$A$4:$C$329,3,FALSE)</f>
        <v>121</v>
      </c>
      <c r="I29">
        <f t="shared" si="14"/>
        <v>218</v>
      </c>
      <c r="J29" t="str">
        <f t="shared" si="15"/>
        <v>Bradford</v>
      </c>
      <c r="K29">
        <f t="shared" si="16"/>
        <v>1.0204339796081872</v>
      </c>
      <c r="L29">
        <f t="shared" si="17"/>
        <v>49</v>
      </c>
      <c r="M29" t="str">
        <f t="shared" si="18"/>
        <v/>
      </c>
      <c r="N29" t="str">
        <f t="shared" si="19"/>
        <v/>
      </c>
      <c r="O29" t="str">
        <f t="shared" si="20"/>
        <v>9999</v>
      </c>
      <c r="P29" t="str">
        <f t="shared" si="21"/>
        <v/>
      </c>
      <c r="Q29" t="str">
        <f t="shared" si="22"/>
        <v/>
      </c>
      <c r="R29" t="str">
        <f t="shared" si="23"/>
        <v>9999</v>
      </c>
      <c r="S29" t="str">
        <f t="shared" si="24"/>
        <v/>
      </c>
      <c r="T29" t="str">
        <f t="shared" si="25"/>
        <v/>
      </c>
      <c r="U29" t="str">
        <f t="shared" si="26"/>
        <v>9999</v>
      </c>
      <c r="V29" t="str">
        <f t="shared" si="27"/>
        <v/>
      </c>
      <c r="W29" t="str">
        <f t="shared" si="28"/>
        <v/>
      </c>
      <c r="X29" t="str">
        <f t="shared" si="29"/>
        <v>9999</v>
      </c>
      <c r="Y29" t="str">
        <f t="shared" si="30"/>
        <v/>
      </c>
      <c r="Z29" t="str">
        <f t="shared" si="31"/>
        <v/>
      </c>
      <c r="AA29" t="str">
        <f t="shared" si="32"/>
        <v>9999</v>
      </c>
      <c r="AE29" t="s">
        <v>77</v>
      </c>
      <c r="AF29">
        <f t="shared" si="0"/>
        <v>280</v>
      </c>
      <c r="AG29">
        <f t="array" ref="AG29">INDEX($AF$1:$AF$326,MATCH(SMALL(COUNTIF($AF$1:$AF$326,"&lt;"&amp;$AF$1:$AF$326),ROW($AF29:$AG29)),COUNTIF($AF$1:$AF$326,"&lt;"&amp;$AF$1:$AF$326),0))</f>
        <v>29</v>
      </c>
      <c r="AH29" t="str">
        <f t="array" ref="AH29">INDEX($AE$1:$AE$326,SMALL(IF($AF$1:$AF$326=$AG29,ROW($AF$1:$AF$326)),COUNTIF($AG$1:$AG29,$AG29)),1)</f>
        <v>Mid Sussex</v>
      </c>
      <c r="AI29">
        <f t="shared" si="1"/>
        <v>0.56477539317056213</v>
      </c>
      <c r="AM29" t="s">
        <v>286</v>
      </c>
      <c r="AN29">
        <f t="shared" si="2"/>
        <v>36</v>
      </c>
      <c r="AO29">
        <f t="array" ref="AO29">INDEX($AN$1:$AN$71,MATCH(SMALL(COUNTIF($AN$1:$AN$71,"&lt;"&amp;$AN$1:$AN$71),ROW($AN29:$AO29)),COUNTIF($AN$1:$AN$71,"&lt;"&amp;$AN$1:$AN$71),0))</f>
        <v>29</v>
      </c>
      <c r="AP29" t="str">
        <f t="array" ref="AP29">INDEX($AM$1:$AM$71,SMALL(IF($AN$1:$AN$71=$AO29,ROW($AN$1:$AN$71)),COUNTIF($AO$1:$AO29,$AO29)),1)</f>
        <v>Barking and Dagenham</v>
      </c>
      <c r="AQ29">
        <f t="shared" si="3"/>
        <v>0.80651258915744639</v>
      </c>
      <c r="AT29" t="s">
        <v>452</v>
      </c>
      <c r="AU29">
        <f t="shared" si="4"/>
        <v>37</v>
      </c>
      <c r="AV29">
        <f t="array" ref="AV29">INDEX($AU$1:$AU$39,MATCH(SMALL(COUNTIF($AU$1:$AU$39,"&lt;"&amp;$AU$1:$AU$39),ROW($AU29:$AV29)),COUNTIF($AU$1:$AU$39,"&lt;"&amp;$AU$1:$AU$39),0))</f>
        <v>29</v>
      </c>
      <c r="AW29" t="str">
        <f t="array" ref="AW29">INDEX($AT$1:$AT$39,SMALL(IF($AU$1:$AU$39=$AV29,ROW($AU$1:$AU$39)),COUNTIF($AV$1:$AV29,$AV29)),1)</f>
        <v>Middlesbrough</v>
      </c>
      <c r="AX29">
        <f t="shared" si="5"/>
        <v>1.1418783899514702</v>
      </c>
      <c r="BA29" t="s">
        <v>342</v>
      </c>
      <c r="BB29">
        <f t="shared" si="6"/>
        <v>56</v>
      </c>
      <c r="BC29">
        <f t="array" ref="BC29">INDEX($BB$1:$BB$58,MATCH(SMALL(COUNTIF($BB$1:$BB$58,"&lt;"&amp;$BB$1:$BB$58),ROW($BB29:$BC29)),COUNTIF($BB$1:$BB$58,"&lt;"&amp;$BB$1:$BB$58),0))</f>
        <v>29</v>
      </c>
      <c r="BD29" t="str">
        <f t="array" ref="BD29">INDEX($BA$1:$BA$58,SMALL(IF($BB$1:$BB$58=$BC29,ROW($BB$1:$BB$58)),COUNTIF($BC$1:$BC29,$BC29)),1)</f>
        <v>Norwich</v>
      </c>
      <c r="BE29">
        <f t="shared" si="7"/>
        <v>0.91064093621638387</v>
      </c>
      <c r="BH29" t="s">
        <v>458</v>
      </c>
      <c r="BI29">
        <f t="shared" si="8"/>
        <v>17</v>
      </c>
      <c r="BJ29">
        <f t="array" ref="BJ29">INDEX($BI$1:$BI$48,MATCH(SMALL(COUNTIF($BI$1:$BI$48,"&lt;"&amp;$BI$1:$BI$48),ROW($BI29:$BJ29)),COUNTIF($BI$1:$BI$48,"&lt;"&amp;$BI$1:$BI$48),0))</f>
        <v>29</v>
      </c>
      <c r="BK29" t="str">
        <f t="array" ref="BK29">INDEX($BH$1:$BH$48,SMALL(IF($BI$1:$BI$48=$BJ29,ROW($BI$1:$BI$48)),COUNTIF($BJ$1:$BJ29,$BJ29)),1)</f>
        <v>Lewes</v>
      </c>
      <c r="BL29">
        <f t="shared" si="9"/>
        <v>0.76005168351447894</v>
      </c>
      <c r="BO29" t="s">
        <v>384</v>
      </c>
      <c r="BP29">
        <f t="shared" si="10"/>
        <v>22</v>
      </c>
      <c r="BQ29">
        <f t="array" ref="BQ29">INDEX($BP$1:$BP$55,MATCH(SMALL(COUNTIF($BP$1:$BP$55,"&lt;"&amp;$BP$1:$BP$55),ROW($BP29:$BQ29)),COUNTIF($BP$1:$BP$55,"&lt;"&amp;$BP$1:$BP$55),0))</f>
        <v>29</v>
      </c>
      <c r="BR29" t="str">
        <f t="array" ref="BR29">INDEX($BO$1:$BO$55,SMALL(IF($BP$1:$BP$55=$BQ29,ROW($BP$1:$BP$55)),COUNTIF($BQ$1:$BQ29,$BQ29)),1)</f>
        <v>Chichester</v>
      </c>
      <c r="BS29">
        <f t="shared" si="11"/>
        <v>1.1684192956100818</v>
      </c>
      <c r="BV29" t="s">
        <v>276</v>
      </c>
      <c r="BW29">
        <f t="shared" si="12"/>
        <v>34</v>
      </c>
      <c r="BX29">
        <f t="array" ref="BX29">INDEX($BW$1:$BW$55,MATCH(SMALL(COUNTIF($BW$1:$BW$55,"&lt;"&amp;$BW$1:$BW$55),ROW($BW29:$BX29)),COUNTIF($BW$1:$BW$55,"&lt;"&amp;$BW$1:$BW$55),0))</f>
        <v>29</v>
      </c>
      <c r="BY29" t="str">
        <f t="array" ref="BY29">INDEX($BV$1:$BV$55,SMALL(IF($BW$1:$BW$55=$BX29,ROW($BW$1:$BW$55)),COUNTIF($BX$1:$BX29,$BX29)),1)</f>
        <v>Colchester</v>
      </c>
      <c r="BZ29">
        <f t="shared" si="13"/>
        <v>0.86172982896536221</v>
      </c>
    </row>
    <row r="30" spans="1:78" x14ac:dyDescent="0.25">
      <c r="A30" t="s">
        <v>77</v>
      </c>
      <c r="B30" t="s">
        <v>78</v>
      </c>
      <c r="C30" t="s">
        <v>31</v>
      </c>
      <c r="D30" t="s">
        <v>28</v>
      </c>
      <c r="E30">
        <v>84796</v>
      </c>
      <c r="F30">
        <v>0.58873028215952006</v>
      </c>
      <c r="G30">
        <f>VLOOKUP($A30,'1213 urban'!$A$4:$C$329,2,FALSE)</f>
        <v>1.3489208633093526</v>
      </c>
      <c r="H30">
        <f>VLOOKUP($A30,'1213 urban'!$A$4:$C$329,3,FALSE)</f>
        <v>42</v>
      </c>
      <c r="I30">
        <f t="shared" si="14"/>
        <v>280</v>
      </c>
      <c r="J30" t="str">
        <f t="shared" si="15"/>
        <v/>
      </c>
      <c r="K30" t="str">
        <f t="shared" si="16"/>
        <v/>
      </c>
      <c r="L30" t="str">
        <f t="shared" si="17"/>
        <v>9999</v>
      </c>
      <c r="M30" t="str">
        <f t="shared" si="18"/>
        <v/>
      </c>
      <c r="N30" t="str">
        <f t="shared" si="19"/>
        <v/>
      </c>
      <c r="O30" t="str">
        <f t="shared" si="20"/>
        <v>9999</v>
      </c>
      <c r="P30" t="str">
        <f t="shared" si="21"/>
        <v/>
      </c>
      <c r="Q30" t="str">
        <f t="shared" si="22"/>
        <v/>
      </c>
      <c r="R30" t="str">
        <f t="shared" si="23"/>
        <v>9999</v>
      </c>
      <c r="S30" t="str">
        <f t="shared" si="24"/>
        <v>Braintree</v>
      </c>
      <c r="T30">
        <f t="shared" si="25"/>
        <v>1.3489208633093526</v>
      </c>
      <c r="U30">
        <f t="shared" si="26"/>
        <v>46</v>
      </c>
      <c r="V30" t="str">
        <f t="shared" si="27"/>
        <v/>
      </c>
      <c r="W30" t="str">
        <f t="shared" si="28"/>
        <v/>
      </c>
      <c r="X30" t="str">
        <f t="shared" si="29"/>
        <v>9999</v>
      </c>
      <c r="Y30" t="str">
        <f t="shared" si="30"/>
        <v/>
      </c>
      <c r="Z30" t="str">
        <f t="shared" si="31"/>
        <v/>
      </c>
      <c r="AA30" t="str">
        <f t="shared" si="32"/>
        <v>9999</v>
      </c>
      <c r="AE30" t="s">
        <v>79</v>
      </c>
      <c r="AF30">
        <f t="shared" si="0"/>
        <v>163</v>
      </c>
      <c r="AG30">
        <f t="array" ref="AG30">INDEX($AF$1:$AF$326,MATCH(SMALL(COUNTIF($AF$1:$AF$326,"&lt;"&amp;$AF$1:$AF$326),ROW($AF30:$AG30)),COUNTIF($AF$1:$AF$326,"&lt;"&amp;$AF$1:$AF$326),0))</f>
        <v>30</v>
      </c>
      <c r="AH30" t="str">
        <f t="array" ref="AH30">INDEX($AE$1:$AE$326,SMALL(IF($AF$1:$AF$326=$AG30,ROW($AF$1:$AF$326)),COUNTIF($AG$1:$AG30,$AG30)),1)</f>
        <v>East Northamptonshire</v>
      </c>
      <c r="AI30">
        <f t="shared" si="1"/>
        <v>0.56597671410090555</v>
      </c>
      <c r="AM30" t="s">
        <v>298</v>
      </c>
      <c r="AN30">
        <f t="shared" si="2"/>
        <v>9</v>
      </c>
      <c r="AO30">
        <f t="array" ref="AO30">INDEX($AN$1:$AN$71,MATCH(SMALL(COUNTIF($AN$1:$AN$71,"&lt;"&amp;$AN$1:$AN$71),ROW($AN30:$AO30)),COUNTIF($AN$1:$AN$71,"&lt;"&amp;$AN$1:$AN$71),0))</f>
        <v>30</v>
      </c>
      <c r="AP30" t="str">
        <f t="array" ref="AP30">INDEX($AM$1:$AM$71,SMALL(IF($AN$1:$AN$71=$AO30,ROW($AN$1:$AN$71)),COUNTIF($AO$1:$AO30,$AO30)),1)</f>
        <v>Barnet</v>
      </c>
      <c r="AQ30">
        <f t="shared" si="3"/>
        <v>0.82427409446492172</v>
      </c>
      <c r="AT30" t="s">
        <v>480</v>
      </c>
      <c r="AU30">
        <f t="shared" si="4"/>
        <v>26</v>
      </c>
      <c r="AV30">
        <f t="array" ref="AV30">INDEX($AU$1:$AU$39,MATCH(SMALL(COUNTIF($AU$1:$AU$39,"&lt;"&amp;$AU$1:$AU$39),ROW($AU30:$AV30)),COUNTIF($AU$1:$AU$39,"&lt;"&amp;$AU$1:$AU$39),0))</f>
        <v>30</v>
      </c>
      <c r="AW30" t="str">
        <f t="array" ref="AW30">INDEX($AT$1:$AT$39,SMALL(IF($AU$1:$AU$39=$AV30,ROW($AU$1:$AU$39)),COUNTIF($AV$1:$AV30,$AV30)),1)</f>
        <v>Rochford</v>
      </c>
      <c r="AX30">
        <f t="shared" si="5"/>
        <v>1.1833152549058279</v>
      </c>
      <c r="BA30" t="s">
        <v>344</v>
      </c>
      <c r="BB30">
        <f t="shared" si="6"/>
        <v>39</v>
      </c>
      <c r="BC30">
        <f t="array" ref="BC30">INDEX($BB$1:$BB$58,MATCH(SMALL(COUNTIF($BB$1:$BB$58,"&lt;"&amp;$BB$1:$BB$58),ROW($BB30:$BC30)),COUNTIF($BB$1:$BB$58,"&lt;"&amp;$BB$1:$BB$58),0))</f>
        <v>30</v>
      </c>
      <c r="BD30" t="str">
        <f t="array" ref="BD30">INDEX($BA$1:$BA$58,SMALL(IF($BB$1:$BB$58=$BC30,ROW($BB$1:$BB$58)),COUNTIF($BC$1:$BC30,$BC30)),1)</f>
        <v>Welwyn Hatfield</v>
      </c>
      <c r="BE30">
        <f t="shared" si="7"/>
        <v>0.92398836861700684</v>
      </c>
      <c r="BH30" t="s">
        <v>472</v>
      </c>
      <c r="BI30">
        <f t="shared" si="8"/>
        <v>25</v>
      </c>
      <c r="BJ30">
        <f t="array" ref="BJ30">INDEX($BI$1:$BI$48,MATCH(SMALL(COUNTIF($BI$1:$BI$48,"&lt;"&amp;$BI$1:$BI$48),ROW($BI30:$BJ30)),COUNTIF($BI$1:$BI$48,"&lt;"&amp;$BI$1:$BI$48),0))</f>
        <v>30</v>
      </c>
      <c r="BK30" t="str">
        <f t="array" ref="BK30">INDEX($BH$1:$BH$48,SMALL(IF($BI$1:$BI$48=$BJ30,ROW($BI$1:$BI$48)),COUNTIF($BJ$1:$BJ30,$BJ30)),1)</f>
        <v>Tendring</v>
      </c>
      <c r="BL30">
        <f t="shared" si="9"/>
        <v>0.7876496534341525</v>
      </c>
      <c r="BO30" t="s">
        <v>388</v>
      </c>
      <c r="BP30" t="str">
        <f t="shared" si="10"/>
        <v>9999</v>
      </c>
      <c r="BQ30">
        <f t="array" ref="BQ30">INDEX($BP$1:$BP$55,MATCH(SMALL(COUNTIF($BP$1:$BP$55,"&lt;"&amp;$BP$1:$BP$55),ROW($BP30:$BQ30)),COUNTIF($BP$1:$BP$55,"&lt;"&amp;$BP$1:$BP$55),0))</f>
        <v>30</v>
      </c>
      <c r="BR30" t="str">
        <f t="array" ref="BR30">INDEX($BO$1:$BO$55,SMALL(IF($BP$1:$BP$55=$BQ30,ROW($BP$1:$BP$55)),COUNTIF($BQ$1:$BQ30,$BQ30)),1)</f>
        <v>Isle of Wight</v>
      </c>
      <c r="BS30">
        <f t="shared" si="11"/>
        <v>1.1866727521679599</v>
      </c>
      <c r="BV30" t="s">
        <v>282</v>
      </c>
      <c r="BW30">
        <f t="shared" si="12"/>
        <v>36</v>
      </c>
      <c r="BX30">
        <f t="array" ref="BX30">INDEX($BW$1:$BW$55,MATCH(SMALL(COUNTIF($BW$1:$BW$55,"&lt;"&amp;$BW$1:$BW$55),ROW($BW30:$BX30)),COUNTIF($BW$1:$BW$55,"&lt;"&amp;$BW$1:$BW$55),0))</f>
        <v>30</v>
      </c>
      <c r="BY30" t="str">
        <f t="array" ref="BY30">INDEX($BV$1:$BV$55,SMALL(IF($BW$1:$BW$55=$BX30,ROW($BW$1:$BW$55)),COUNTIF($BX$1:$BX30,$BX30)),1)</f>
        <v>Dacorum</v>
      </c>
      <c r="BZ30">
        <f t="shared" si="13"/>
        <v>0.87695337770813264</v>
      </c>
    </row>
    <row r="31" spans="1:78" x14ac:dyDescent="0.25">
      <c r="A31" t="s">
        <v>79</v>
      </c>
      <c r="B31" t="s">
        <v>80</v>
      </c>
      <c r="C31" t="s">
        <v>31</v>
      </c>
      <c r="D31" t="s">
        <v>14</v>
      </c>
      <c r="E31">
        <v>44179</v>
      </c>
      <c r="F31">
        <v>0.33743746419705939</v>
      </c>
      <c r="G31">
        <f>VLOOKUP($A31,'1213 urban'!$A$4:$C$329,2,FALSE)</f>
        <v>0.87343179291726214</v>
      </c>
      <c r="H31">
        <f>VLOOKUP($A31,'1213 urban'!$A$4:$C$329,3,FALSE)</f>
        <v>11</v>
      </c>
      <c r="I31">
        <f t="shared" si="14"/>
        <v>163</v>
      </c>
      <c r="J31" t="str">
        <f t="shared" si="15"/>
        <v/>
      </c>
      <c r="K31" t="str">
        <f t="shared" si="16"/>
        <v/>
      </c>
      <c r="L31" t="str">
        <f t="shared" si="17"/>
        <v>9999</v>
      </c>
      <c r="M31" t="str">
        <f t="shared" si="18"/>
        <v/>
      </c>
      <c r="N31" t="str">
        <f t="shared" si="19"/>
        <v/>
      </c>
      <c r="O31" t="str">
        <f t="shared" si="20"/>
        <v>9999</v>
      </c>
      <c r="P31" t="str">
        <f t="shared" si="21"/>
        <v/>
      </c>
      <c r="Q31" t="str">
        <f t="shared" si="22"/>
        <v/>
      </c>
      <c r="R31" t="str">
        <f t="shared" si="23"/>
        <v>9999</v>
      </c>
      <c r="S31" t="str">
        <f t="shared" si="24"/>
        <v/>
      </c>
      <c r="T31" t="str">
        <f t="shared" si="25"/>
        <v/>
      </c>
      <c r="U31" t="str">
        <f t="shared" si="26"/>
        <v>9999</v>
      </c>
      <c r="V31" t="str">
        <f t="shared" si="27"/>
        <v>Breckland</v>
      </c>
      <c r="W31">
        <f t="shared" si="28"/>
        <v>0.87343179291726214</v>
      </c>
      <c r="X31">
        <f t="shared" si="29"/>
        <v>19</v>
      </c>
      <c r="Y31" t="str">
        <f t="shared" si="30"/>
        <v/>
      </c>
      <c r="Z31" t="str">
        <f t="shared" si="31"/>
        <v/>
      </c>
      <c r="AA31" t="str">
        <f t="shared" si="32"/>
        <v>9999</v>
      </c>
      <c r="AE31" t="s">
        <v>81</v>
      </c>
      <c r="AF31">
        <f t="shared" si="0"/>
        <v>37</v>
      </c>
      <c r="AG31">
        <f t="array" ref="AG31">INDEX($AF$1:$AF$326,MATCH(SMALL(COUNTIF($AF$1:$AF$326,"&lt;"&amp;$AF$1:$AF$326),ROW($AF31:$AG31)),COUNTIF($AF$1:$AF$326,"&lt;"&amp;$AF$1:$AF$326),0))</f>
        <v>31</v>
      </c>
      <c r="AH31" t="str">
        <f t="array" ref="AH31">INDEX($AE$1:$AE$326,SMALL(IF($AF$1:$AF$326=$AG31,ROW($AF$1:$AF$326)),COUNTIF($AG$1:$AG31,$AG31)),1)</f>
        <v>Kettering</v>
      </c>
      <c r="AI31">
        <f t="shared" si="1"/>
        <v>0.56692020598100812</v>
      </c>
      <c r="AM31" t="s">
        <v>300</v>
      </c>
      <c r="AN31">
        <f t="shared" si="2"/>
        <v>12</v>
      </c>
      <c r="AO31">
        <f t="array" ref="AO31">INDEX($AN$1:$AN$71,MATCH(SMALL(COUNTIF($AN$1:$AN$71,"&lt;"&amp;$AN$1:$AN$71),ROW($AN31:$AO31)),COUNTIF($AN$1:$AN$71,"&lt;"&amp;$AN$1:$AN$71),0))</f>
        <v>31</v>
      </c>
      <c r="AP31" t="str">
        <f t="array" ref="AP31">INDEX($AM$1:$AM$71,SMALL(IF($AN$1:$AN$71=$AO31,ROW($AN$1:$AN$71)),COUNTIF($AO$1:$AO31,$AO31)),1)</f>
        <v>Stockport</v>
      </c>
      <c r="AQ31">
        <f t="shared" si="3"/>
        <v>0.8256192144108081</v>
      </c>
      <c r="AT31" t="s">
        <v>496</v>
      </c>
      <c r="AU31">
        <f t="shared" si="4"/>
        <v>1</v>
      </c>
      <c r="AV31">
        <f t="array" ref="AV31">INDEX($AU$1:$AU$39,MATCH(SMALL(COUNTIF($AU$1:$AU$39,"&lt;"&amp;$AU$1:$AU$39),ROW($AU31:$AV31)),COUNTIF($AU$1:$AU$39,"&lt;"&amp;$AU$1:$AU$39),0))</f>
        <v>31</v>
      </c>
      <c r="AW31" t="str">
        <f t="array" ref="AW31">INDEX($AT$1:$AT$39,SMALL(IF($AU$1:$AU$39=$AV31,ROW($AU$1:$AU$39)),COUNTIF($AV$1:$AV31,$AV31)),1)</f>
        <v>Stoke-on-Trent</v>
      </c>
      <c r="AX31">
        <f t="shared" si="5"/>
        <v>1.1855479758225953</v>
      </c>
      <c r="BA31" t="s">
        <v>360</v>
      </c>
      <c r="BB31">
        <f t="shared" si="6"/>
        <v>17</v>
      </c>
      <c r="BC31">
        <f t="array" ref="BC31">INDEX($BB$1:$BB$58,MATCH(SMALL(COUNTIF($BB$1:$BB$58,"&lt;"&amp;$BB$1:$BB$58),ROW($BB31:$BC31)),COUNTIF($BB$1:$BB$58,"&lt;"&amp;$BB$1:$BB$58),0))</f>
        <v>31</v>
      </c>
      <c r="BD31" t="str">
        <f t="array" ref="BD31">INDEX($BA$1:$BA$58,SMALL(IF($BB$1:$BB$58=$BC31,ROW($BB$1:$BB$58)),COUNTIF($BC$1:$BC31,$BC31)),1)</f>
        <v>Gloucester</v>
      </c>
      <c r="BE31">
        <f t="shared" si="7"/>
        <v>0.92434385591440016</v>
      </c>
      <c r="BH31" t="s">
        <v>478</v>
      </c>
      <c r="BI31">
        <f t="shared" si="8"/>
        <v>9</v>
      </c>
      <c r="BJ31">
        <f t="array" ref="BJ31">INDEX($BI$1:$BI$48,MATCH(SMALL(COUNTIF($BI$1:$BI$48,"&lt;"&amp;$BI$1:$BI$48),ROW($BI31:$BJ31)),COUNTIF($BI$1:$BI$48,"&lt;"&amp;$BI$1:$BI$48),0))</f>
        <v>31</v>
      </c>
      <c r="BK31" t="str">
        <f t="array" ref="BK31">INDEX($BH$1:$BH$48,SMALL(IF($BI$1:$BI$48=$BJ31,ROW($BI$1:$BI$48)),COUNTIF($BJ$1:$BJ31,$BJ31)),1)</f>
        <v>South Kesteven</v>
      </c>
      <c r="BL31">
        <f t="shared" si="9"/>
        <v>0.79156508248108159</v>
      </c>
      <c r="BO31" t="s">
        <v>426</v>
      </c>
      <c r="BP31" t="str">
        <f t="shared" si="10"/>
        <v>9999</v>
      </c>
      <c r="BQ31">
        <f t="array" ref="BQ31">INDEX($BP$1:$BP$55,MATCH(SMALL(COUNTIF($BP$1:$BP$55,"&lt;"&amp;$BP$1:$BP$55),ROW($BP31:$BQ31)),COUNTIF($BP$1:$BP$55,"&lt;"&amp;$BP$1:$BP$55),0))</f>
        <v>31</v>
      </c>
      <c r="BR31" t="str">
        <f t="array" ref="BR31">INDEX($BO$1:$BO$55,SMALL(IF($BP$1:$BP$55=$BQ31,ROW($BP$1:$BP$55)),COUNTIF($BQ$1:$BQ31,$BQ31)),1)</f>
        <v>Ribble Valley</v>
      </c>
      <c r="BS31">
        <f t="shared" si="11"/>
        <v>1.2535816618911175</v>
      </c>
      <c r="BV31" t="s">
        <v>302</v>
      </c>
      <c r="BW31">
        <f t="shared" si="12"/>
        <v>6</v>
      </c>
      <c r="BX31">
        <f t="array" ref="BX31">INDEX($BW$1:$BW$55,MATCH(SMALL(COUNTIF($BW$1:$BW$55,"&lt;"&amp;$BW$1:$BW$55),ROW($BW31:$BX31)),COUNTIF($BW$1:$BW$55,"&lt;"&amp;$BW$1:$BW$55),0))</f>
        <v>31</v>
      </c>
      <c r="BY31" t="str">
        <f t="array" ref="BY31">INDEX($BV$1:$BV$55,SMALL(IF($BW$1:$BW$55=$BX31,ROW($BW$1:$BW$55)),COUNTIF($BX$1:$BX31,$BX31)),1)</f>
        <v>Hart</v>
      </c>
      <c r="BZ31">
        <f t="shared" si="13"/>
        <v>0.887350814144372</v>
      </c>
    </row>
    <row r="32" spans="1:78" x14ac:dyDescent="0.25">
      <c r="A32" t="s">
        <v>81</v>
      </c>
      <c r="B32" t="s">
        <v>82</v>
      </c>
      <c r="C32" t="s">
        <v>34</v>
      </c>
      <c r="D32" t="s">
        <v>35</v>
      </c>
      <c r="E32">
        <v>256556</v>
      </c>
      <c r="F32">
        <v>1</v>
      </c>
      <c r="G32">
        <f>VLOOKUP($A32,'1213 urban'!$A$4:$C$329,2,FALSE)</f>
        <v>0.58285784403951169</v>
      </c>
      <c r="H32">
        <f>VLOOKUP($A32,'1213 urban'!$A$4:$C$329,3,FALSE)</f>
        <v>95</v>
      </c>
      <c r="I32">
        <f t="shared" si="14"/>
        <v>37</v>
      </c>
      <c r="J32" t="str">
        <f t="shared" si="15"/>
        <v>Brent</v>
      </c>
      <c r="K32">
        <f t="shared" si="16"/>
        <v>0.58285784403951169</v>
      </c>
      <c r="L32">
        <f t="shared" si="17"/>
        <v>6</v>
      </c>
      <c r="M32" t="str">
        <f t="shared" si="18"/>
        <v/>
      </c>
      <c r="N32" t="str">
        <f t="shared" si="19"/>
        <v/>
      </c>
      <c r="O32" t="str">
        <f t="shared" si="20"/>
        <v>9999</v>
      </c>
      <c r="P32" t="str">
        <f t="shared" si="21"/>
        <v/>
      </c>
      <c r="Q32" t="str">
        <f t="shared" si="22"/>
        <v/>
      </c>
      <c r="R32" t="str">
        <f t="shared" si="23"/>
        <v>9999</v>
      </c>
      <c r="S32" t="str">
        <f t="shared" si="24"/>
        <v/>
      </c>
      <c r="T32" t="str">
        <f t="shared" si="25"/>
        <v/>
      </c>
      <c r="U32" t="str">
        <f t="shared" si="26"/>
        <v>9999</v>
      </c>
      <c r="V32" t="str">
        <f t="shared" si="27"/>
        <v/>
      </c>
      <c r="W32" t="str">
        <f t="shared" si="28"/>
        <v/>
      </c>
      <c r="X32" t="str">
        <f t="shared" si="29"/>
        <v>9999</v>
      </c>
      <c r="Y32" t="str">
        <f t="shared" si="30"/>
        <v/>
      </c>
      <c r="Z32" t="str">
        <f t="shared" si="31"/>
        <v/>
      </c>
      <c r="AA32" t="str">
        <f t="shared" si="32"/>
        <v>9999</v>
      </c>
      <c r="AE32" t="s">
        <v>83</v>
      </c>
      <c r="AF32">
        <f t="shared" si="0"/>
        <v>108</v>
      </c>
      <c r="AG32">
        <f t="array" ref="AG32">INDEX($AF$1:$AF$326,MATCH(SMALL(COUNTIF($AF$1:$AF$326,"&lt;"&amp;$AF$1:$AF$326),ROW($AF32:$AG32)),COUNTIF($AF$1:$AF$326,"&lt;"&amp;$AF$1:$AF$326),0))</f>
        <v>32</v>
      </c>
      <c r="AH32" t="str">
        <f t="array" ref="AH32">INDEX($AE$1:$AE$326,SMALL(IF($AF$1:$AF$326=$AG32,ROW($AF$1:$AF$326)),COUNTIF($AG$1:$AG32,$AG32)),1)</f>
        <v>Maldon</v>
      </c>
      <c r="AI32">
        <f t="shared" si="1"/>
        <v>0.569383439075972</v>
      </c>
      <c r="AM32" t="s">
        <v>308</v>
      </c>
      <c r="AN32">
        <f t="shared" si="2"/>
        <v>20</v>
      </c>
      <c r="AO32">
        <f t="array" ref="AO32">INDEX($AN$1:$AN$71,MATCH(SMALL(COUNTIF($AN$1:$AN$71,"&lt;"&amp;$AN$1:$AN$71),ROW($AN32:$AO32)),COUNTIF($AN$1:$AN$71,"&lt;"&amp;$AN$1:$AN$71),0))</f>
        <v>32</v>
      </c>
      <c r="AP32" t="str">
        <f t="array" ref="AP32">INDEX($AM$1:$AM$71,SMALL(IF($AN$1:$AN$71=$AO32,ROW($AN$1:$AN$71)),COUNTIF($AO$1:$AO32,$AO32)),1)</f>
        <v>Haringey</v>
      </c>
      <c r="AQ32">
        <f t="shared" si="3"/>
        <v>0.83439111639756069</v>
      </c>
      <c r="AT32" t="s">
        <v>512</v>
      </c>
      <c r="AU32">
        <f t="shared" si="4"/>
        <v>25</v>
      </c>
      <c r="AV32">
        <f t="array" ref="AV32">INDEX($AU$1:$AU$39,MATCH(SMALL(COUNTIF($AU$1:$AU$39,"&lt;"&amp;$AU$1:$AU$39),ROW($AU32:$AV32)),COUNTIF($AU$1:$AU$39,"&lt;"&amp;$AU$1:$AU$39),0))</f>
        <v>32</v>
      </c>
      <c r="AW32" t="str">
        <f t="array" ref="AW32">INDEX($AT$1:$AT$39,SMALL(IF($AU$1:$AU$39=$AV32,ROW($AU$1:$AU$39)),COUNTIF($AV$1:$AV32,$AV32)),1)</f>
        <v>Stockton-on-Tees</v>
      </c>
      <c r="AX32">
        <f t="shared" si="5"/>
        <v>1.2110869505381079</v>
      </c>
      <c r="BA32" t="s">
        <v>380</v>
      </c>
      <c r="BB32">
        <f t="shared" si="6"/>
        <v>35</v>
      </c>
      <c r="BC32">
        <f t="array" ref="BC32">INDEX($BB$1:$BB$58,MATCH(SMALL(COUNTIF($BB$1:$BB$58,"&lt;"&amp;$BB$1:$BB$58),ROW($BB32:$BC32)),COUNTIF($BB$1:$BB$58,"&lt;"&amp;$BB$1:$BB$58),0))</f>
        <v>32</v>
      </c>
      <c r="BD32" t="str">
        <f t="array" ref="BD32">INDEX($BA$1:$BA$58,SMALL(IF($BB$1:$BB$58=$BC32,ROW($BB$1:$BB$58)),COUNTIF($BC$1:$BC32,$BC32)),1)</f>
        <v>York</v>
      </c>
      <c r="BE32">
        <f t="shared" si="7"/>
        <v>0.93236313517238578</v>
      </c>
      <c r="BH32" t="s">
        <v>484</v>
      </c>
      <c r="BI32">
        <f t="shared" si="8"/>
        <v>37</v>
      </c>
      <c r="BJ32">
        <f t="array" ref="BJ32">INDEX($BI$1:$BI$48,MATCH(SMALL(COUNTIF($BI$1:$BI$48,"&lt;"&amp;$BI$1:$BI$48),ROW($BI32:$BJ32)),COUNTIF($BI$1:$BI$48,"&lt;"&amp;$BI$1:$BI$48),0))</f>
        <v>32</v>
      </c>
      <c r="BK32" t="str">
        <f t="array" ref="BK32">INDEX($BH$1:$BH$48,SMALL(IF($BI$1:$BI$48=$BJ32,ROW($BI$1:$BI$48)),COUNTIF($BJ$1:$BJ32,$BJ32)),1)</f>
        <v>Bassetlaw</v>
      </c>
      <c r="BL32">
        <f t="shared" si="9"/>
        <v>0.81566068515497558</v>
      </c>
      <c r="BO32" t="s">
        <v>438</v>
      </c>
      <c r="BP32">
        <f t="shared" si="10"/>
        <v>31</v>
      </c>
      <c r="BQ32">
        <f t="array" ref="BQ32">INDEX($BP$1:$BP$55,MATCH(SMALL(COUNTIF($BP$1:$BP$55,"&lt;"&amp;$BP$1:$BP$55),ROW($BP32:$BQ32)),COUNTIF($BP$1:$BP$55,"&lt;"&amp;$BP$1:$BP$55),0))</f>
        <v>32</v>
      </c>
      <c r="BR32" t="str">
        <f t="array" ref="BR32">INDEX($BO$1:$BO$55,SMALL(IF($BP$1:$BP$55=$BQ32,ROW($BP$1:$BP$55)),COUNTIF($BQ$1:$BQ32,$BQ32)),1)</f>
        <v>West Lindsey</v>
      </c>
      <c r="BS32">
        <f t="shared" si="11"/>
        <v>1.4201183431952662</v>
      </c>
      <c r="BV32" t="s">
        <v>316</v>
      </c>
      <c r="BW32">
        <f t="shared" si="12"/>
        <v>22</v>
      </c>
      <c r="BX32">
        <f t="array" ref="BX32">INDEX($BW$1:$BW$55,MATCH(SMALL(COUNTIF($BW$1:$BW$55,"&lt;"&amp;$BW$1:$BW$55),ROW($BW32:$BX32)),COUNTIF($BW$1:$BW$55,"&lt;"&amp;$BW$1:$BW$55),0))</f>
        <v>32</v>
      </c>
      <c r="BY32" t="str">
        <f t="array" ref="BY32">INDEX($BV$1:$BV$55,SMALL(IF($BW$1:$BW$55=$BX32,ROW($BW$1:$BW$55)),COUNTIF($BX$1:$BX32,$BX32)),1)</f>
        <v>Wycombe</v>
      </c>
      <c r="BZ32">
        <f t="shared" si="13"/>
        <v>0.90452773460391878</v>
      </c>
    </row>
    <row r="33" spans="1:78" x14ac:dyDescent="0.25">
      <c r="A33" t="s">
        <v>83</v>
      </c>
      <c r="B33" t="s">
        <v>84</v>
      </c>
      <c r="C33" t="s">
        <v>31</v>
      </c>
      <c r="D33" t="s">
        <v>18</v>
      </c>
      <c r="E33">
        <v>54857</v>
      </c>
      <c r="F33">
        <v>0.73352945109313361</v>
      </c>
      <c r="G33">
        <f>VLOOKUP($A33,'1213 urban'!$A$4:$C$329,2,FALSE)</f>
        <v>0.74794315632011965</v>
      </c>
      <c r="H33">
        <f>VLOOKUP($A33,'1213 urban'!$A$4:$C$329,3,FALSE)</f>
        <v>19</v>
      </c>
      <c r="I33">
        <f t="shared" si="14"/>
        <v>108</v>
      </c>
      <c r="J33" t="str">
        <f t="shared" si="15"/>
        <v/>
      </c>
      <c r="K33" t="str">
        <f t="shared" si="16"/>
        <v/>
      </c>
      <c r="L33" t="str">
        <f t="shared" si="17"/>
        <v>9999</v>
      </c>
      <c r="M33" t="str">
        <f t="shared" si="18"/>
        <v/>
      </c>
      <c r="N33" t="str">
        <f t="shared" si="19"/>
        <v/>
      </c>
      <c r="O33" t="str">
        <f t="shared" si="20"/>
        <v>9999</v>
      </c>
      <c r="P33" t="str">
        <f t="shared" si="21"/>
        <v/>
      </c>
      <c r="Q33" t="str">
        <f t="shared" si="22"/>
        <v/>
      </c>
      <c r="R33" t="str">
        <f t="shared" si="23"/>
        <v>9999</v>
      </c>
      <c r="S33" t="str">
        <f t="shared" si="24"/>
        <v/>
      </c>
      <c r="T33" t="str">
        <f t="shared" si="25"/>
        <v/>
      </c>
      <c r="U33" t="str">
        <f t="shared" si="26"/>
        <v>9999</v>
      </c>
      <c r="V33" t="str">
        <f t="shared" si="27"/>
        <v/>
      </c>
      <c r="W33" t="str">
        <f t="shared" si="28"/>
        <v/>
      </c>
      <c r="X33" t="str">
        <f t="shared" si="29"/>
        <v>9999</v>
      </c>
      <c r="Y33" t="str">
        <f t="shared" si="30"/>
        <v>Brentwood</v>
      </c>
      <c r="Z33">
        <f t="shared" si="31"/>
        <v>0.74794315632011965</v>
      </c>
      <c r="AA33">
        <f t="shared" si="32"/>
        <v>23</v>
      </c>
      <c r="AE33" t="s">
        <v>85</v>
      </c>
      <c r="AF33">
        <f t="shared" si="0"/>
        <v>22</v>
      </c>
      <c r="AG33">
        <f t="array" ref="AG33">INDEX($AF$1:$AF$326,MATCH(SMALL(COUNTIF($AF$1:$AF$326,"&lt;"&amp;$AF$1:$AF$326),ROW($AF33:$AG33)),COUNTIF($AF$1:$AF$326,"&lt;"&amp;$AF$1:$AF$326),0))</f>
        <v>33</v>
      </c>
      <c r="AH33" t="str">
        <f t="array" ref="AH33">INDEX($AE$1:$AE$326,SMALL(IF($AF$1:$AF$326=$AG33,ROW($AF$1:$AF$326)),COUNTIF($AG$1:$AG33,$AG33)),1)</f>
        <v>East Devon</v>
      </c>
      <c r="AI33">
        <f t="shared" si="1"/>
        <v>0.57310239429444731</v>
      </c>
      <c r="AM33" t="s">
        <v>310</v>
      </c>
      <c r="AN33">
        <f t="shared" si="2"/>
        <v>59</v>
      </c>
      <c r="AO33">
        <f t="array" ref="AO33">INDEX($AN$1:$AN$71,MATCH(SMALL(COUNTIF($AN$1:$AN$71,"&lt;"&amp;$AN$1:$AN$71),ROW($AN33:$AO33)),COUNTIF($AN$1:$AN$71,"&lt;"&amp;$AN$1:$AN$71),0))</f>
        <v>33</v>
      </c>
      <c r="AP33" t="str">
        <f t="array" ref="AP33">INDEX($AM$1:$AM$71,SMALL(IF($AN$1:$AN$71=$AO33,ROW($AN$1:$AN$71)),COUNTIF($AO$1:$AO33,$AO33)),1)</f>
        <v>Tower Hamlets</v>
      </c>
      <c r="AQ33">
        <f t="shared" si="3"/>
        <v>0.84121011899299503</v>
      </c>
      <c r="AT33" t="s">
        <v>520</v>
      </c>
      <c r="AU33">
        <f t="shared" si="4"/>
        <v>13</v>
      </c>
      <c r="AV33">
        <f t="array" ref="AV33">INDEX($AU$1:$AU$39,MATCH(SMALL(COUNTIF($AU$1:$AU$39,"&lt;"&amp;$AU$1:$AU$39),ROW($AU33:$AV33)),COUNTIF($AU$1:$AU$39,"&lt;"&amp;$AU$1:$AU$39),0))</f>
        <v>33</v>
      </c>
      <c r="AW33" t="str">
        <f t="array" ref="AW33">INDEX($AT$1:$AT$39,SMALL(IF($AU$1:$AU$39=$AV33,ROW($AU$1:$AU$39)),COUNTIF($AV$1:$AV33,$AV33)),1)</f>
        <v>Leicester</v>
      </c>
      <c r="AX33">
        <f t="shared" si="5"/>
        <v>1.2235421062265768</v>
      </c>
      <c r="BA33" t="s">
        <v>398</v>
      </c>
      <c r="BB33">
        <f t="shared" si="6"/>
        <v>38</v>
      </c>
      <c r="BC33">
        <f t="array" ref="BC33">INDEX($BB$1:$BB$58,MATCH(SMALL(COUNTIF($BB$1:$BB$58,"&lt;"&amp;$BB$1:$BB$58),ROW($BB33:$BC33)),COUNTIF($BB$1:$BB$58,"&lt;"&amp;$BB$1:$BB$58),0))</f>
        <v>33</v>
      </c>
      <c r="BD33" t="str">
        <f t="array" ref="BD33">INDEX($BA$1:$BA$58,SMALL(IF($BB$1:$BB$58=$BC33,ROW($BB$1:$BB$58)),COUNTIF($BC$1:$BC33,$BC33)),1)</f>
        <v>Harlow</v>
      </c>
      <c r="BE33">
        <f t="shared" si="7"/>
        <v>0.9337552523732946</v>
      </c>
      <c r="BH33" t="s">
        <v>490</v>
      </c>
      <c r="BI33">
        <f t="shared" si="8"/>
        <v>36</v>
      </c>
      <c r="BJ33">
        <f t="array" ref="BJ33">INDEX($BI$1:$BI$48,MATCH(SMALL(COUNTIF($BI$1:$BI$48,"&lt;"&amp;$BI$1:$BI$48),ROW($BI33:$BJ33)),COUNTIF($BI$1:$BI$48,"&lt;"&amp;$BI$1:$BI$48),0))</f>
        <v>33</v>
      </c>
      <c r="BK33" t="str">
        <f t="array" ref="BK33">INDEX($BH$1:$BH$48,SMALL(IF($BI$1:$BI$48=$BJ33,ROW($BI$1:$BI$48)),COUNTIF($BJ$1:$BJ33,$BJ33)),1)</f>
        <v>East Dorset</v>
      </c>
      <c r="BL33">
        <f t="shared" si="9"/>
        <v>0.81788440567066523</v>
      </c>
      <c r="BO33" t="s">
        <v>442</v>
      </c>
      <c r="BP33" t="str">
        <f t="shared" si="10"/>
        <v>9999</v>
      </c>
      <c r="BQ33">
        <f t="array" ref="BQ33">INDEX($BP$1:$BP$55,MATCH(SMALL(COUNTIF($BP$1:$BP$55,"&lt;"&amp;$BP$1:$BP$55),ROW($BP33:$BQ33)),COUNTIF($BP$1:$BP$55,"&lt;"&amp;$BP$1:$BP$55),0))</f>
        <v>33</v>
      </c>
      <c r="BR33" t="str">
        <f t="array" ref="BR33">INDEX($BO$1:$BO$55,SMALL(IF($BP$1:$BP$55=$BQ33,ROW($BP$1:$BP$55)),COUNTIF($BQ$1:$BQ33,$BQ33)),1)</f>
        <v>Selby</v>
      </c>
      <c r="BS33">
        <f t="shared" si="11"/>
        <v>3.1409501374165685</v>
      </c>
      <c r="BV33" t="s">
        <v>334</v>
      </c>
      <c r="BW33">
        <f t="shared" si="12"/>
        <v>40</v>
      </c>
      <c r="BX33">
        <f t="array" ref="BX33">INDEX($BW$1:$BW$55,MATCH(SMALL(COUNTIF($BW$1:$BW$55,"&lt;"&amp;$BW$1:$BW$55),ROW($BW33:$BX33)),COUNTIF($BW$1:$BW$55,"&lt;"&amp;$BW$1:$BW$55),0))</f>
        <v>33</v>
      </c>
      <c r="BY33" t="str">
        <f t="array" ref="BY33">INDEX($BV$1:$BV$55,SMALL(IF($BW$1:$BW$55=$BX33,ROW($BW$1:$BW$55)),COUNTIF($BX$1:$BX33,$BX33)),1)</f>
        <v>Warwick</v>
      </c>
      <c r="BZ33">
        <f t="shared" si="13"/>
        <v>0.90785907859078596</v>
      </c>
    </row>
    <row r="34" spans="1:78" x14ac:dyDescent="0.25">
      <c r="A34" t="s">
        <v>85</v>
      </c>
      <c r="B34" t="s">
        <v>86</v>
      </c>
      <c r="C34" t="s">
        <v>9</v>
      </c>
      <c r="D34" t="s">
        <v>10</v>
      </c>
      <c r="E34">
        <v>258762</v>
      </c>
      <c r="F34">
        <v>1</v>
      </c>
      <c r="G34">
        <f>VLOOKUP($A34,'1213 urban'!$A$4:$C$329,2,FALSE)</f>
        <v>0.54757262858930855</v>
      </c>
      <c r="H34">
        <f>VLOOKUP($A34,'1213 urban'!$A$4:$C$329,3,FALSE)</f>
        <v>91</v>
      </c>
      <c r="I34">
        <f t="shared" si="14"/>
        <v>22</v>
      </c>
      <c r="J34" t="str">
        <f t="shared" si="15"/>
        <v/>
      </c>
      <c r="K34" t="str">
        <f t="shared" si="16"/>
        <v/>
      </c>
      <c r="L34" t="str">
        <f t="shared" si="17"/>
        <v>9999</v>
      </c>
      <c r="M34" t="str">
        <f t="shared" si="18"/>
        <v>Brighton and Hove</v>
      </c>
      <c r="N34">
        <f t="shared" si="19"/>
        <v>0.54757262858930855</v>
      </c>
      <c r="O34">
        <f t="shared" si="20"/>
        <v>3</v>
      </c>
      <c r="P34" t="str">
        <f t="shared" si="21"/>
        <v/>
      </c>
      <c r="Q34" t="str">
        <f t="shared" si="22"/>
        <v/>
      </c>
      <c r="R34" t="str">
        <f t="shared" si="23"/>
        <v>9999</v>
      </c>
      <c r="S34" t="str">
        <f t="shared" si="24"/>
        <v/>
      </c>
      <c r="T34" t="str">
        <f t="shared" si="25"/>
        <v/>
      </c>
      <c r="U34" t="str">
        <f t="shared" si="26"/>
        <v>9999</v>
      </c>
      <c r="V34" t="str">
        <f t="shared" si="27"/>
        <v/>
      </c>
      <c r="W34" t="str">
        <f t="shared" si="28"/>
        <v/>
      </c>
      <c r="X34" t="str">
        <f t="shared" si="29"/>
        <v>9999</v>
      </c>
      <c r="Y34" t="str">
        <f t="shared" si="30"/>
        <v/>
      </c>
      <c r="Z34" t="str">
        <f t="shared" si="31"/>
        <v/>
      </c>
      <c r="AA34" t="str">
        <f t="shared" si="32"/>
        <v>9999</v>
      </c>
      <c r="AE34" t="s">
        <v>87</v>
      </c>
      <c r="AF34">
        <f t="shared" si="0"/>
        <v>39</v>
      </c>
      <c r="AG34">
        <f t="array" ref="AG34">INDEX($AF$1:$AF$326,MATCH(SMALL(COUNTIF($AF$1:$AF$326,"&lt;"&amp;$AF$1:$AF$326),ROW($AF34:$AG34)),COUNTIF($AF$1:$AF$326,"&lt;"&amp;$AF$1:$AF$326),0))</f>
        <v>34</v>
      </c>
      <c r="AH34" t="str">
        <f t="array" ref="AH34">INDEX($AE$1:$AE$326,SMALL(IF($AF$1:$AF$326=$AG34,ROW($AF$1:$AF$326)),COUNTIF($AG$1:$AG34,$AG34)),1)</f>
        <v>Ashford</v>
      </c>
      <c r="AI34">
        <f t="shared" si="1"/>
        <v>0.57454754380925022</v>
      </c>
      <c r="AM34" t="s">
        <v>312</v>
      </c>
      <c r="AN34">
        <f t="shared" si="2"/>
        <v>19</v>
      </c>
      <c r="AO34">
        <f t="array" ref="AO34">INDEX($AN$1:$AN$71,MATCH(SMALL(COUNTIF($AN$1:$AN$71,"&lt;"&amp;$AN$1:$AN$71),ROW($AN34:$AO34)),COUNTIF($AN$1:$AN$71,"&lt;"&amp;$AN$1:$AN$71),0))</f>
        <v>34</v>
      </c>
      <c r="AP34" t="str">
        <f t="array" ref="AP34">INDEX($AM$1:$AM$71,SMALL(IF($AN$1:$AN$71=$AO34,ROW($AN$1:$AN$71)),COUNTIF($AO$1:$AO34,$AO34)),1)</f>
        <v>Croydon</v>
      </c>
      <c r="AQ34">
        <f t="shared" si="3"/>
        <v>0.8428700318153759</v>
      </c>
      <c r="AT34" t="s">
        <v>522</v>
      </c>
      <c r="AU34">
        <f t="shared" si="4"/>
        <v>23</v>
      </c>
      <c r="AV34">
        <f t="array" ref="AV34">INDEX($AU$1:$AU$39,MATCH(SMALL(COUNTIF($AU$1:$AU$39,"&lt;"&amp;$AU$1:$AU$39),ROW($AU34:$AV34)),COUNTIF($AU$1:$AU$39,"&lt;"&amp;$AU$1:$AU$39),0))</f>
        <v>34</v>
      </c>
      <c r="AW34" t="str">
        <f t="array" ref="AW34">INDEX($AT$1:$AT$39,SMALL(IF($AU$1:$AU$39=$AV34,ROW($AU$1:$AU$39)),COUNTIF($AV$1:$AV34,$AV34)),1)</f>
        <v>Bracknell Forest</v>
      </c>
      <c r="AX34">
        <f t="shared" si="5"/>
        <v>1.2647748700731269</v>
      </c>
      <c r="BA34" t="s">
        <v>402</v>
      </c>
      <c r="BB34">
        <f t="shared" si="6"/>
        <v>29</v>
      </c>
      <c r="BC34">
        <f t="array" ref="BC34">INDEX($BB$1:$BB$58,MATCH(SMALL(COUNTIF($BB$1:$BB$58,"&lt;"&amp;$BB$1:$BB$58),ROW($BB34:$BC34)),COUNTIF($BB$1:$BB$58,"&lt;"&amp;$BB$1:$BB$58),0))</f>
        <v>34</v>
      </c>
      <c r="BD34" t="str">
        <f t="array" ref="BD34">INDEX($BA$1:$BA$58,SMALL(IF($BB$1:$BB$58=$BC34,ROW($BB$1:$BB$58)),COUNTIF($BC$1:$BC34,$BC34)),1)</f>
        <v>Ashfield</v>
      </c>
      <c r="BE34">
        <f t="shared" si="7"/>
        <v>0.93531554592891608</v>
      </c>
      <c r="BH34" t="s">
        <v>502</v>
      </c>
      <c r="BI34">
        <f t="shared" si="8"/>
        <v>31</v>
      </c>
      <c r="BJ34">
        <f t="array" ref="BJ34">INDEX($BI$1:$BI$48,MATCH(SMALL(COUNTIF($BI$1:$BI$48,"&lt;"&amp;$BI$1:$BI$48),ROW($BI34:$BJ34)),COUNTIF($BI$1:$BI$48,"&lt;"&amp;$BI$1:$BI$48),0))</f>
        <v>34</v>
      </c>
      <c r="BK34" t="str">
        <f t="array" ref="BK34">INDEX($BH$1:$BH$48,SMALL(IF($BI$1:$BI$48=$BJ34,ROW($BI$1:$BI$48)),COUNTIF($BJ$1:$BJ34,$BJ34)),1)</f>
        <v>East Riding of Yorkshire</v>
      </c>
      <c r="BL34">
        <f t="shared" si="9"/>
        <v>0.84173356053296111</v>
      </c>
      <c r="BO34" t="s">
        <v>462</v>
      </c>
      <c r="BP34" t="str">
        <f t="shared" si="10"/>
        <v>9999</v>
      </c>
      <c r="BQ34" t="str">
        <f t="array" ref="BQ34">INDEX($BP$1:$BP$55,MATCH(SMALL(COUNTIF($BP$1:$BP$55,"&lt;"&amp;$BP$1:$BP$55),ROW($BP34:$BQ34)),COUNTIF($BP$1:$BP$55,"&lt;"&amp;$BP$1:$BP$55),0))</f>
        <v>9999</v>
      </c>
      <c r="BR34" t="str">
        <f t="array" ref="BR34">INDEX($BO$1:$BO$55,SMALL(IF($BP$1:$BP$55=$BQ34,ROW($BP$1:$BP$55)),COUNTIF($BQ$1:$BQ34,$BQ34)),1)</f>
        <v>Allerdale</v>
      </c>
      <c r="BS34" t="str">
        <f t="shared" si="11"/>
        <v/>
      </c>
      <c r="BV34" t="s">
        <v>362</v>
      </c>
      <c r="BW34">
        <f t="shared" si="12"/>
        <v>1</v>
      </c>
      <c r="BX34">
        <f t="array" ref="BX34">INDEX($BW$1:$BW$55,MATCH(SMALL(COUNTIF($BW$1:$BW$55,"&lt;"&amp;$BW$1:$BW$55),ROW($BW34:$BX34)),COUNTIF($BW$1:$BW$55,"&lt;"&amp;$BW$1:$BW$55),0))</f>
        <v>34</v>
      </c>
      <c r="BY34" t="str">
        <f t="array" ref="BY34">INDEX($BV$1:$BV$55,SMALL(IF($BW$1:$BW$55=$BX34,ROW($BW$1:$BW$55)),COUNTIF($BX$1:$BX34,$BX34)),1)</f>
        <v>Hertsmere</v>
      </c>
      <c r="BZ34">
        <f t="shared" si="13"/>
        <v>0.9204958800386015</v>
      </c>
    </row>
    <row r="35" spans="1:78" x14ac:dyDescent="0.25">
      <c r="A35" t="s">
        <v>87</v>
      </c>
      <c r="B35" t="s">
        <v>88</v>
      </c>
      <c r="C35" t="s">
        <v>51</v>
      </c>
      <c r="D35" t="s">
        <v>10</v>
      </c>
      <c r="E35">
        <v>441285</v>
      </c>
      <c r="F35">
        <v>1</v>
      </c>
      <c r="G35">
        <f>VLOOKUP($A35,'1213 urban'!$A$4:$C$329,2,FALSE)</f>
        <v>0.58719371475130755</v>
      </c>
      <c r="H35">
        <f>VLOOKUP($A35,'1213 urban'!$A$4:$C$329,3,FALSE)</f>
        <v>129</v>
      </c>
      <c r="I35">
        <f t="shared" si="14"/>
        <v>39</v>
      </c>
      <c r="J35" t="str">
        <f t="shared" si="15"/>
        <v/>
      </c>
      <c r="K35" t="str">
        <f t="shared" si="16"/>
        <v/>
      </c>
      <c r="L35" t="str">
        <f t="shared" si="17"/>
        <v>9999</v>
      </c>
      <c r="M35" t="str">
        <f t="shared" si="18"/>
        <v>Bristol City of</v>
      </c>
      <c r="N35">
        <f t="shared" si="19"/>
        <v>0.58719371475130755</v>
      </c>
      <c r="O35">
        <f t="shared" si="20"/>
        <v>5</v>
      </c>
      <c r="P35" t="str">
        <f t="shared" si="21"/>
        <v/>
      </c>
      <c r="Q35" t="str">
        <f t="shared" si="22"/>
        <v/>
      </c>
      <c r="R35" t="str">
        <f t="shared" si="23"/>
        <v>9999</v>
      </c>
      <c r="S35" t="str">
        <f t="shared" si="24"/>
        <v/>
      </c>
      <c r="T35" t="str">
        <f t="shared" si="25"/>
        <v/>
      </c>
      <c r="U35" t="str">
        <f t="shared" si="26"/>
        <v>9999</v>
      </c>
      <c r="V35" t="str">
        <f t="shared" si="27"/>
        <v/>
      </c>
      <c r="W35" t="str">
        <f t="shared" si="28"/>
        <v/>
      </c>
      <c r="X35" t="str">
        <f t="shared" si="29"/>
        <v>9999</v>
      </c>
      <c r="Y35" t="str">
        <f t="shared" si="30"/>
        <v/>
      </c>
      <c r="Z35" t="str">
        <f t="shared" si="31"/>
        <v/>
      </c>
      <c r="AA35" t="str">
        <f t="shared" si="32"/>
        <v>9999</v>
      </c>
      <c r="AE35" t="s">
        <v>89</v>
      </c>
      <c r="AF35">
        <f t="shared" si="0"/>
        <v>92</v>
      </c>
      <c r="AG35">
        <f t="array" ref="AG35">INDEX($AF$1:$AF$326,MATCH(SMALL(COUNTIF($AF$1:$AF$326,"&lt;"&amp;$AF$1:$AF$326),ROW($AF35:$AG35)),COUNTIF($AF$1:$AF$326,"&lt;"&amp;$AF$1:$AF$326),0))</f>
        <v>35</v>
      </c>
      <c r="AH35" t="str">
        <f t="array" ref="AH35">INDEX($AE$1:$AE$326,SMALL(IF($AF$1:$AF$326=$AG35,ROW($AF$1:$AF$326)),COUNTIF($AG$1:$AG35,$AG35)),1)</f>
        <v>St. Edmundsbury</v>
      </c>
      <c r="AI35">
        <f t="shared" si="1"/>
        <v>0.57758158339865506</v>
      </c>
      <c r="AM35" t="s">
        <v>314</v>
      </c>
      <c r="AN35">
        <f t="shared" si="2"/>
        <v>14</v>
      </c>
      <c r="AO35">
        <f t="array" ref="AO35">INDEX($AN$1:$AN$71,MATCH(SMALL(COUNTIF($AN$1:$AN$71,"&lt;"&amp;$AN$1:$AN$71),ROW($AN35:$AO35)),COUNTIF($AN$1:$AN$71,"&lt;"&amp;$AN$1:$AN$71),0))</f>
        <v>35</v>
      </c>
      <c r="AP35" t="str">
        <f t="array" ref="AP35">INDEX($AM$1:$AM$71,SMALL(IF($AN$1:$AN$71=$AO35,ROW($AN$1:$AN$71)),COUNTIF($AO$1:$AO35,$AO35)),1)</f>
        <v>Enfield</v>
      </c>
      <c r="AQ35">
        <f t="shared" si="3"/>
        <v>0.84654814992567706</v>
      </c>
      <c r="AT35" t="s">
        <v>542</v>
      </c>
      <c r="AU35">
        <f t="shared" si="4"/>
        <v>32</v>
      </c>
      <c r="AV35">
        <f t="array" ref="AV35">INDEX($AU$1:$AU$39,MATCH(SMALL(COUNTIF($AU$1:$AU$39,"&lt;"&amp;$AU$1:$AU$39),ROW($AU35:$AV35)),COUNTIF($AU$1:$AU$39,"&lt;"&amp;$AU$1:$AU$39),0))</f>
        <v>35</v>
      </c>
      <c r="AW35" t="str">
        <f t="array" ref="AW35">INDEX($AT$1:$AT$39,SMALL(IF($AU$1:$AU$39=$AV35,ROW($AU$1:$AU$39)),COUNTIF($AV$1:$AV35,$AV35)),1)</f>
        <v>Preston</v>
      </c>
      <c r="AX35">
        <f t="shared" si="5"/>
        <v>1.3113881708985859</v>
      </c>
      <c r="BA35" t="s">
        <v>406</v>
      </c>
      <c r="BB35">
        <f t="shared" si="6"/>
        <v>20</v>
      </c>
      <c r="BC35">
        <f t="array" ref="BC35">INDEX($BB$1:$BB$58,MATCH(SMALL(COUNTIF($BB$1:$BB$58,"&lt;"&amp;$BB$1:$BB$58),ROW($BB35:$BC35)),COUNTIF($BB$1:$BB$58,"&lt;"&amp;$BB$1:$BB$58),0))</f>
        <v>35</v>
      </c>
      <c r="BD35" t="str">
        <f t="array" ref="BD35">INDEX($BA$1:$BA$58,SMALL(IF($BB$1:$BB$58=$BC35,ROW($BB$1:$BB$58)),COUNTIF($BC$1:$BC35,$BC35)),1)</f>
        <v>North East Lincolnshire</v>
      </c>
      <c r="BE35">
        <f t="shared" si="7"/>
        <v>0.9608455440787893</v>
      </c>
      <c r="BH35" t="s">
        <v>514</v>
      </c>
      <c r="BI35">
        <f t="shared" si="8"/>
        <v>6</v>
      </c>
      <c r="BJ35">
        <f t="array" ref="BJ35">INDEX($BI$1:$BI$48,MATCH(SMALL(COUNTIF($BI$1:$BI$48,"&lt;"&amp;$BI$1:$BI$48),ROW($BI35:$BJ35)),COUNTIF($BI$1:$BI$48,"&lt;"&amp;$BI$1:$BI$48),0))</f>
        <v>35</v>
      </c>
      <c r="BK35" t="str">
        <f t="array" ref="BK35">INDEX($BH$1:$BH$48,SMALL(IF($BI$1:$BI$48=$BJ35,ROW($BI$1:$BI$48)),COUNTIF($BJ$1:$BJ35,$BJ35)),1)</f>
        <v>North West Leicestershire</v>
      </c>
      <c r="BL35">
        <f t="shared" si="9"/>
        <v>0.85304822565969063</v>
      </c>
      <c r="BO35" t="s">
        <v>464</v>
      </c>
      <c r="BP35" t="str">
        <f t="shared" si="10"/>
        <v>9999</v>
      </c>
      <c r="BQ35" t="str">
        <f t="array" ref="BQ35">INDEX($BP$1:$BP$55,MATCH(SMALL(COUNTIF($BP$1:$BP$55,"&lt;"&amp;$BP$1:$BP$55),ROW($BP35:$BQ35)),COUNTIF($BP$1:$BP$55,"&lt;"&amp;$BP$1:$BP$55),0))</f>
        <v>9999</v>
      </c>
      <c r="BR35" t="str">
        <f t="array" ref="BR35">INDEX($BO$1:$BO$55,SMALL(IF($BP$1:$BP$55=$BQ35,ROW($BP$1:$BP$55)),COUNTIF($BQ$1:$BQ35,$BQ35)),1)</f>
        <v>Copeland</v>
      </c>
      <c r="BS35" t="str">
        <f t="shared" si="11"/>
        <v/>
      </c>
      <c r="BV35" t="s">
        <v>364</v>
      </c>
      <c r="BW35">
        <f t="shared" si="12"/>
        <v>15</v>
      </c>
      <c r="BX35">
        <f t="array" ref="BX35">INDEX($BW$1:$BW$55,MATCH(SMALL(COUNTIF($BW$1:$BW$55,"&lt;"&amp;$BW$1:$BW$55),ROW($BW35:$BX35)),COUNTIF($BW$1:$BW$55,"&lt;"&amp;$BW$1:$BW$55),0))</f>
        <v>35</v>
      </c>
      <c r="BY35" t="str">
        <f t="array" ref="BY35">INDEX($BV$1:$BV$55,SMALL(IF($BW$1:$BW$55=$BX35,ROW($BW$1:$BW$55)),COUNTIF($BX$1:$BX35,$BX35)),1)</f>
        <v>Bromsgrove</v>
      </c>
      <c r="BZ35">
        <f t="shared" si="13"/>
        <v>0.94150395022309552</v>
      </c>
    </row>
    <row r="36" spans="1:78" x14ac:dyDescent="0.25">
      <c r="A36" t="s">
        <v>89</v>
      </c>
      <c r="B36" t="s">
        <v>90</v>
      </c>
      <c r="C36" t="s">
        <v>31</v>
      </c>
      <c r="D36" t="s">
        <v>18</v>
      </c>
      <c r="E36">
        <v>63504</v>
      </c>
      <c r="F36">
        <v>0.51347068145800312</v>
      </c>
      <c r="G36">
        <f>VLOOKUP($A36,'1213 urban'!$A$4:$C$329,2,FALSE)</f>
        <v>0.72150072150072153</v>
      </c>
      <c r="H36">
        <f>VLOOKUP($A36,'1213 urban'!$A$4:$C$329,3,FALSE)</f>
        <v>10</v>
      </c>
      <c r="I36">
        <f t="shared" si="14"/>
        <v>92</v>
      </c>
      <c r="J36" t="str">
        <f t="shared" si="15"/>
        <v/>
      </c>
      <c r="K36" t="str">
        <f t="shared" si="16"/>
        <v/>
      </c>
      <c r="L36" t="str">
        <f t="shared" si="17"/>
        <v>9999</v>
      </c>
      <c r="M36" t="str">
        <f t="shared" si="18"/>
        <v/>
      </c>
      <c r="N36" t="str">
        <f t="shared" si="19"/>
        <v/>
      </c>
      <c r="O36" t="str">
        <f t="shared" si="20"/>
        <v>9999</v>
      </c>
      <c r="P36" t="str">
        <f t="shared" si="21"/>
        <v/>
      </c>
      <c r="Q36" t="str">
        <f t="shared" si="22"/>
        <v/>
      </c>
      <c r="R36" t="str">
        <f t="shared" si="23"/>
        <v>9999</v>
      </c>
      <c r="S36" t="str">
        <f t="shared" si="24"/>
        <v/>
      </c>
      <c r="T36" t="str">
        <f t="shared" si="25"/>
        <v/>
      </c>
      <c r="U36" t="str">
        <f t="shared" si="26"/>
        <v>9999</v>
      </c>
      <c r="V36" t="str">
        <f t="shared" si="27"/>
        <v/>
      </c>
      <c r="W36" t="str">
        <f t="shared" si="28"/>
        <v/>
      </c>
      <c r="X36" t="str">
        <f t="shared" si="29"/>
        <v>9999</v>
      </c>
      <c r="Y36" t="str">
        <f t="shared" si="30"/>
        <v>Broadland</v>
      </c>
      <c r="Z36">
        <f t="shared" si="31"/>
        <v>0.72150072150072153</v>
      </c>
      <c r="AA36">
        <f t="shared" si="32"/>
        <v>20</v>
      </c>
      <c r="AE36" t="s">
        <v>91</v>
      </c>
      <c r="AF36">
        <f t="shared" si="0"/>
        <v>78</v>
      </c>
      <c r="AG36">
        <f t="array" ref="AG36">INDEX($AF$1:$AF$326,MATCH(SMALL(COUNTIF($AF$1:$AF$326,"&lt;"&amp;$AF$1:$AF$326),ROW($AF36:$AG36)),COUNTIF($AF$1:$AF$326,"&lt;"&amp;$AF$1:$AF$326),0))</f>
        <v>36</v>
      </c>
      <c r="AH36" t="str">
        <f t="array" ref="AH36">INDEX($AE$1:$AE$326,SMALL(IF($AF$1:$AF$326=$AG36,ROW($AF$1:$AF$326)),COUNTIF($AG$1:$AG36,$AG36)),1)</f>
        <v>Southwark</v>
      </c>
      <c r="AI36">
        <f t="shared" si="1"/>
        <v>0.58036398677208123</v>
      </c>
      <c r="AM36" t="s">
        <v>318</v>
      </c>
      <c r="AN36">
        <f t="shared" si="2"/>
        <v>65</v>
      </c>
      <c r="AO36">
        <f t="array" ref="AO36">INDEX($AN$1:$AN$71,MATCH(SMALL(COUNTIF($AN$1:$AN$71,"&lt;"&amp;$AN$1:$AN$71),ROW($AN36:$AO36)),COUNTIF($AN$1:$AN$71,"&lt;"&amp;$AN$1:$AN$71),0))</f>
        <v>36</v>
      </c>
      <c r="AP36" t="str">
        <f t="array" ref="AP36">INDEX($AM$1:$AM$71,SMALL(IF($AN$1:$AN$71=$AO36,ROW($AN$1:$AN$71)),COUNTIF($AO$1:$AO36,$AO36)),1)</f>
        <v>Hounslow</v>
      </c>
      <c r="AQ36">
        <f t="shared" si="3"/>
        <v>0.84793932108946224</v>
      </c>
      <c r="AT36" t="s">
        <v>544</v>
      </c>
      <c r="AU36">
        <f t="shared" si="4"/>
        <v>31</v>
      </c>
      <c r="AV36">
        <f t="array" ref="AV36">INDEX($AU$1:$AU$39,MATCH(SMALL(COUNTIF($AU$1:$AU$39,"&lt;"&amp;$AU$1:$AU$39),ROW($AU36:$AV36)),COUNTIF($AU$1:$AU$39,"&lt;"&amp;$AU$1:$AU$39),0))</f>
        <v>36</v>
      </c>
      <c r="AW36" t="str">
        <f t="array" ref="AW36">INDEX($AT$1:$AT$39,SMALL(IF($AU$1:$AU$39=$AV36,ROW($AU$1:$AU$39)),COUNTIF($AV$1:$AV36,$AV36)),1)</f>
        <v>Oadby and Wigston</v>
      </c>
      <c r="AX36">
        <f t="shared" si="5"/>
        <v>1.314333148865523</v>
      </c>
      <c r="BA36" t="s">
        <v>412</v>
      </c>
      <c r="BB36">
        <f t="shared" si="6"/>
        <v>4</v>
      </c>
      <c r="BC36">
        <f t="array" ref="BC36">INDEX($BB$1:$BB$58,MATCH(SMALL(COUNTIF($BB$1:$BB$58,"&lt;"&amp;$BB$1:$BB$58),ROW($BB36:$BC36)),COUNTIF($BB$1:$BB$58,"&lt;"&amp;$BB$1:$BB$58),0))</f>
        <v>36</v>
      </c>
      <c r="BD36" t="str">
        <f t="array" ref="BD36">INDEX($BA$1:$BA$58,SMALL(IF($BB$1:$BB$58=$BC36,ROW($BB$1:$BB$58)),COUNTIF($BC$1:$BC36,$BC36)),1)</f>
        <v>Hyndburn</v>
      </c>
      <c r="BE36">
        <f t="shared" si="7"/>
        <v>0.97898446677979367</v>
      </c>
      <c r="BH36" t="s">
        <v>530</v>
      </c>
      <c r="BI36">
        <f t="shared" si="8"/>
        <v>12</v>
      </c>
      <c r="BJ36">
        <f t="array" ref="BJ36">INDEX($BI$1:$BI$48,MATCH(SMALL(COUNTIF($BI$1:$BI$48,"&lt;"&amp;$BI$1:$BI$48),ROW($BI36:$BJ36)),COUNTIF($BI$1:$BI$48,"&lt;"&amp;$BI$1:$BI$48),0))</f>
        <v>36</v>
      </c>
      <c r="BK36" t="str">
        <f t="array" ref="BK36">INDEX($BH$1:$BH$48,SMALL(IF($BI$1:$BI$48=$BJ36,ROW($BI$1:$BI$48)),COUNTIF($BJ$1:$BJ36,$BJ36)),1)</f>
        <v>South Bucks</v>
      </c>
      <c r="BL36">
        <f t="shared" si="9"/>
        <v>0.87841884607706133</v>
      </c>
      <c r="BO36" t="s">
        <v>476</v>
      </c>
      <c r="BP36">
        <f t="shared" si="10"/>
        <v>33</v>
      </c>
      <c r="BQ36" t="str">
        <f t="array" ref="BQ36">INDEX($BP$1:$BP$55,MATCH(SMALL(COUNTIF($BP$1:$BP$55,"&lt;"&amp;$BP$1:$BP$55),ROW($BP36:$BQ36)),COUNTIF($BP$1:$BP$55,"&lt;"&amp;$BP$1:$BP$55),0))</f>
        <v>9999</v>
      </c>
      <c r="BR36" t="str">
        <f t="array" ref="BR36">INDEX($BO$1:$BO$55,SMALL(IF($BP$1:$BP$55=$BQ36,ROW($BP$1:$BP$55)),COUNTIF($BQ$1:$BQ36,$BQ36)),1)</f>
        <v>Craven</v>
      </c>
      <c r="BS36" t="str">
        <f t="shared" si="11"/>
        <v/>
      </c>
      <c r="BV36" t="s">
        <v>382</v>
      </c>
      <c r="BW36">
        <f t="shared" si="12"/>
        <v>24</v>
      </c>
      <c r="BX36">
        <f t="array" ref="BX36">INDEX($BW$1:$BW$55,MATCH(SMALL(COUNTIF($BW$1:$BW$55,"&lt;"&amp;$BW$1:$BW$55),ROW($BW36:$BX36)),COUNTIF($BW$1:$BW$55,"&lt;"&amp;$BW$1:$BW$55),0))</f>
        <v>36</v>
      </c>
      <c r="BY36" t="str">
        <f t="array" ref="BY36">INDEX($BV$1:$BV$55,SMALL(IF($BW$1:$BW$55=$BX36,ROW($BW$1:$BW$55)),COUNTIF($BX$1:$BX36,$BX36)),1)</f>
        <v>Hinckley and Bosworth</v>
      </c>
      <c r="BZ36">
        <f t="shared" si="13"/>
        <v>0.97866510080250535</v>
      </c>
    </row>
    <row r="37" spans="1:78" x14ac:dyDescent="0.25">
      <c r="A37" t="s">
        <v>91</v>
      </c>
      <c r="B37" t="s">
        <v>92</v>
      </c>
      <c r="C37" t="s">
        <v>34</v>
      </c>
      <c r="D37" t="s">
        <v>35</v>
      </c>
      <c r="E37">
        <v>309068</v>
      </c>
      <c r="F37">
        <v>0.98939752865100195</v>
      </c>
      <c r="G37">
        <f>VLOOKUP($A37,'1213 urban'!$A$4:$C$329,2,FALSE)</f>
        <v>0.69269346928597164</v>
      </c>
      <c r="H37">
        <f>VLOOKUP($A37,'1213 urban'!$A$4:$C$329,3,FALSE)</f>
        <v>100</v>
      </c>
      <c r="I37">
        <f t="shared" si="14"/>
        <v>78</v>
      </c>
      <c r="J37" t="str">
        <f t="shared" si="15"/>
        <v>Bromley</v>
      </c>
      <c r="K37">
        <f t="shared" si="16"/>
        <v>0.69269346928597164</v>
      </c>
      <c r="L37">
        <f t="shared" si="17"/>
        <v>16</v>
      </c>
      <c r="M37" t="str">
        <f t="shared" si="18"/>
        <v/>
      </c>
      <c r="N37" t="str">
        <f t="shared" si="19"/>
        <v/>
      </c>
      <c r="O37" t="str">
        <f t="shared" si="20"/>
        <v>9999</v>
      </c>
      <c r="P37" t="str">
        <f t="shared" si="21"/>
        <v/>
      </c>
      <c r="Q37" t="str">
        <f t="shared" si="22"/>
        <v/>
      </c>
      <c r="R37" t="str">
        <f t="shared" si="23"/>
        <v>9999</v>
      </c>
      <c r="S37" t="str">
        <f t="shared" si="24"/>
        <v/>
      </c>
      <c r="T37" t="str">
        <f t="shared" si="25"/>
        <v/>
      </c>
      <c r="U37" t="str">
        <f t="shared" si="26"/>
        <v>9999</v>
      </c>
      <c r="V37" t="str">
        <f t="shared" si="27"/>
        <v/>
      </c>
      <c r="W37" t="str">
        <f t="shared" si="28"/>
        <v/>
      </c>
      <c r="X37" t="str">
        <f t="shared" si="29"/>
        <v>9999</v>
      </c>
      <c r="Y37" t="str">
        <f t="shared" si="30"/>
        <v/>
      </c>
      <c r="Z37" t="str">
        <f t="shared" si="31"/>
        <v/>
      </c>
      <c r="AA37" t="str">
        <f t="shared" si="32"/>
        <v>9999</v>
      </c>
      <c r="AE37" t="s">
        <v>93</v>
      </c>
      <c r="AF37">
        <f t="shared" si="0"/>
        <v>191</v>
      </c>
      <c r="AG37">
        <f t="array" ref="AG37">INDEX($AF$1:$AF$326,MATCH(SMALL(COUNTIF($AF$1:$AF$326,"&lt;"&amp;$AF$1:$AF$326),ROW($AF37:$AG37)),COUNTIF($AF$1:$AF$326,"&lt;"&amp;$AF$1:$AF$326),0))</f>
        <v>37</v>
      </c>
      <c r="AH37" t="str">
        <f t="array" ref="AH37">INDEX($AE$1:$AE$326,SMALL(IF($AF$1:$AF$326=$AG37,ROW($AF$1:$AF$326)),COUNTIF($AG$1:$AG37,$AG37)),1)</f>
        <v>Brent</v>
      </c>
      <c r="AI37">
        <f t="shared" si="1"/>
        <v>0.58285784403951169</v>
      </c>
      <c r="AM37" t="s">
        <v>324</v>
      </c>
      <c r="AN37">
        <f t="shared" si="2"/>
        <v>18</v>
      </c>
      <c r="AO37">
        <f t="array" ref="AO37">INDEX($AN$1:$AN$71,MATCH(SMALL(COUNTIF($AN$1:$AN$71,"&lt;"&amp;$AN$1:$AN$71),ROW($AN37:$AO37)),COUNTIF($AN$1:$AN$71,"&lt;"&amp;$AN$1:$AN$71),0))</f>
        <v>37</v>
      </c>
      <c r="AP37" t="str">
        <f t="array" ref="AP37">INDEX($AM$1:$AM$71,SMALL(IF($AN$1:$AN$71=$AO37,ROW($AN$1:$AN$71)),COUNTIF($AO$1:$AO37,$AO37)),1)</f>
        <v>Woking</v>
      </c>
      <c r="AQ37">
        <f t="shared" si="3"/>
        <v>0.87220458430729519</v>
      </c>
      <c r="AT37" t="s">
        <v>652</v>
      </c>
      <c r="AU37">
        <f t="shared" si="4"/>
        <v>12</v>
      </c>
      <c r="AV37">
        <f t="array" ref="AV37">INDEX($AU$1:$AU$39,MATCH(SMALL(COUNTIF($AU$1:$AU$39,"&lt;"&amp;$AU$1:$AU$39),ROW($AU37:$AV37)),COUNTIF($AU$1:$AU$39,"&lt;"&amp;$AU$1:$AU$39),0))</f>
        <v>37</v>
      </c>
      <c r="AW37" t="str">
        <f t="array" ref="AW37">INDEX($AT$1:$AT$39,SMALL(IF($AU$1:$AU$39=$AV37,ROW($AU$1:$AU$39)),COUNTIF($AV$1:$AV37,$AV37)),1)</f>
        <v>Rotherham</v>
      </c>
      <c r="AX37">
        <f t="shared" si="5"/>
        <v>1.3225401892600614</v>
      </c>
      <c r="BA37" t="s">
        <v>414</v>
      </c>
      <c r="BB37">
        <f t="shared" si="6"/>
        <v>7</v>
      </c>
      <c r="BC37">
        <f t="array" ref="BC37">INDEX($BB$1:$BB$58,MATCH(SMALL(COUNTIF($BB$1:$BB$58,"&lt;"&amp;$BB$1:$BB$58),ROW($BB37:$BC37)),COUNTIF($BB$1:$BB$58,"&lt;"&amp;$BB$1:$BB$58),0))</f>
        <v>37</v>
      </c>
      <c r="BD37" t="str">
        <f t="array" ref="BD37">INDEX($BA$1:$BA$58,SMALL(IF($BB$1:$BB$58=$BC37,ROW($BB$1:$BB$58)),COUNTIF($BC$1:$BC37,$BC37)),1)</f>
        <v>Rossendale</v>
      </c>
      <c r="BE37">
        <f t="shared" si="7"/>
        <v>0.98564652251586282</v>
      </c>
      <c r="BH37" t="s">
        <v>536</v>
      </c>
      <c r="BI37">
        <f t="shared" si="8"/>
        <v>13</v>
      </c>
      <c r="BJ37">
        <f t="array" ref="BJ37">INDEX($BI$1:$BI$48,MATCH(SMALL(COUNTIF($BI$1:$BI$48,"&lt;"&amp;$BI$1:$BI$48),ROW($BI37:$BJ37)),COUNTIF($BI$1:$BI$48,"&lt;"&amp;$BI$1:$BI$48),0))</f>
        <v>37</v>
      </c>
      <c r="BK37" t="str">
        <f t="array" ref="BK37">INDEX($BH$1:$BH$48,SMALL(IF($BI$1:$BI$48=$BJ37,ROW($BI$1:$BI$48)),COUNTIF($BJ$1:$BJ37,$BJ37)),1)</f>
        <v>Shropshire</v>
      </c>
      <c r="BL37">
        <f t="shared" si="9"/>
        <v>0.87982832618025753</v>
      </c>
      <c r="BO37" t="s">
        <v>492</v>
      </c>
      <c r="BP37">
        <f t="shared" si="10"/>
        <v>12</v>
      </c>
      <c r="BQ37" t="str">
        <f t="array" ref="BQ37">INDEX($BP$1:$BP$55,MATCH(SMALL(COUNTIF($BP$1:$BP$55,"&lt;"&amp;$BP$1:$BP$55),ROW($BP37:$BQ37)),COUNTIF($BP$1:$BP$55,"&lt;"&amp;$BP$1:$BP$55),0))</f>
        <v>9999</v>
      </c>
      <c r="BR37" t="str">
        <f t="array" ref="BR37">INDEX($BO$1:$BO$55,SMALL(IF($BP$1:$BP$55=$BQ37,ROW($BP$1:$BP$55)),COUNTIF($BQ$1:$BQ37,$BQ37)),1)</f>
        <v>Daventry</v>
      </c>
      <c r="BS37" t="str">
        <f t="shared" si="11"/>
        <v/>
      </c>
      <c r="BV37" t="s">
        <v>432</v>
      </c>
      <c r="BW37">
        <f t="shared" si="12"/>
        <v>41</v>
      </c>
      <c r="BX37">
        <f t="array" ref="BX37">INDEX($BW$1:$BW$55,MATCH(SMALL(COUNTIF($BW$1:$BW$55,"&lt;"&amp;$BW$1:$BW$55),ROW($BW37:$BX37)),COUNTIF($BW$1:$BW$55,"&lt;"&amp;$BW$1:$BW$55),0))</f>
        <v>37</v>
      </c>
      <c r="BY37" t="str">
        <f t="array" ref="BY37">INDEX($BV$1:$BV$55,SMALL(IF($BW$1:$BW$55=$BX37,ROW($BW$1:$BW$55)),COUNTIF($BX$1:$BX37,$BX37)),1)</f>
        <v>Chorley</v>
      </c>
      <c r="BZ37">
        <f t="shared" si="13"/>
        <v>0.98071265119320039</v>
      </c>
    </row>
    <row r="38" spans="1:78" x14ac:dyDescent="0.25">
      <c r="A38" t="s">
        <v>93</v>
      </c>
      <c r="B38" t="s">
        <v>94</v>
      </c>
      <c r="C38" t="s">
        <v>58</v>
      </c>
      <c r="D38" t="s">
        <v>18</v>
      </c>
      <c r="E38">
        <v>64610</v>
      </c>
      <c r="F38">
        <v>0.69145236031292479</v>
      </c>
      <c r="G38">
        <f>VLOOKUP($A38,'1213 urban'!$A$4:$C$329,2,FALSE)</f>
        <v>0.94150395022309552</v>
      </c>
      <c r="H38">
        <f>VLOOKUP($A38,'1213 urban'!$A$4:$C$329,3,FALSE)</f>
        <v>23</v>
      </c>
      <c r="I38">
        <f t="shared" si="14"/>
        <v>191</v>
      </c>
      <c r="J38" t="str">
        <f t="shared" si="15"/>
        <v/>
      </c>
      <c r="K38" t="str">
        <f t="shared" si="16"/>
        <v/>
      </c>
      <c r="L38" t="str">
        <f t="shared" si="17"/>
        <v>9999</v>
      </c>
      <c r="M38" t="str">
        <f t="shared" si="18"/>
        <v/>
      </c>
      <c r="N38" t="str">
        <f t="shared" si="19"/>
        <v/>
      </c>
      <c r="O38" t="str">
        <f t="shared" si="20"/>
        <v>9999</v>
      </c>
      <c r="P38" t="str">
        <f t="shared" si="21"/>
        <v/>
      </c>
      <c r="Q38" t="str">
        <f t="shared" si="22"/>
        <v/>
      </c>
      <c r="R38" t="str">
        <f t="shared" si="23"/>
        <v>9999</v>
      </c>
      <c r="S38" t="str">
        <f t="shared" si="24"/>
        <v/>
      </c>
      <c r="T38" t="str">
        <f t="shared" si="25"/>
        <v/>
      </c>
      <c r="U38" t="str">
        <f t="shared" si="26"/>
        <v>9999</v>
      </c>
      <c r="V38" t="str">
        <f t="shared" si="27"/>
        <v/>
      </c>
      <c r="W38" t="str">
        <f t="shared" si="28"/>
        <v/>
      </c>
      <c r="X38" t="str">
        <f t="shared" si="29"/>
        <v>9999</v>
      </c>
      <c r="Y38" t="str">
        <f t="shared" si="30"/>
        <v>Bromsgrove</v>
      </c>
      <c r="Z38">
        <f t="shared" si="31"/>
        <v>0.94150395022309552</v>
      </c>
      <c r="AA38">
        <f t="shared" si="32"/>
        <v>35</v>
      </c>
      <c r="AE38" t="s">
        <v>95</v>
      </c>
      <c r="AF38">
        <f t="shared" si="0"/>
        <v>12</v>
      </c>
      <c r="AG38">
        <f t="array" ref="AG38">INDEX($AF$1:$AF$326,MATCH(SMALL(COUNTIF($AF$1:$AF$326,"&lt;"&amp;$AF$1:$AF$326),ROW($AF38:$AG38)),COUNTIF($AF$1:$AF$326,"&lt;"&amp;$AF$1:$AF$326),0))</f>
        <v>38</v>
      </c>
      <c r="AH38" t="str">
        <f t="array" ref="AH38">INDEX($AE$1:$AE$326,SMALL(IF($AF$1:$AF$326=$AG38,ROW($AF$1:$AF$326)),COUNTIF($AG$1:$AG38,$AG38)),1)</f>
        <v>Fylde</v>
      </c>
      <c r="AI38">
        <f t="shared" si="1"/>
        <v>0.58408590555780204</v>
      </c>
      <c r="AM38" t="s">
        <v>330</v>
      </c>
      <c r="AN38">
        <f t="shared" si="2"/>
        <v>51</v>
      </c>
      <c r="AO38">
        <f t="array" ref="AO38">INDEX($AN$1:$AN$71,MATCH(SMALL(COUNTIF($AN$1:$AN$71,"&lt;"&amp;$AN$1:$AN$71),ROW($AN38:$AO38)),COUNTIF($AN$1:$AN$71,"&lt;"&amp;$AN$1:$AN$71),0))</f>
        <v>38</v>
      </c>
      <c r="AP38" t="str">
        <f t="array" ref="AP38">INDEX($AM$1:$AM$71,SMALL(IF($AN$1:$AN$71=$AO38,ROW($AN$1:$AN$71)),COUNTIF($AO$1:$AO38,$AO38)),1)</f>
        <v>Bury</v>
      </c>
      <c r="AQ38">
        <f t="shared" si="3"/>
        <v>0.89340636808342366</v>
      </c>
      <c r="AT38" t="s">
        <v>656</v>
      </c>
      <c r="AU38">
        <f t="shared" si="4"/>
        <v>6</v>
      </c>
      <c r="AV38">
        <f t="array" ref="AV38">INDEX($AU$1:$AU$39,MATCH(SMALL(COUNTIF($AU$1:$AU$39,"&lt;"&amp;$AU$1:$AU$39),ROW($AU38:$AV38)),COUNTIF($AU$1:$AU$39,"&lt;"&amp;$AU$1:$AU$39),0))</f>
        <v>38</v>
      </c>
      <c r="AW38" t="str">
        <f t="array" ref="AW38">INDEX($AT$1:$AT$39,SMALL(IF($AU$1:$AU$39=$AV38,ROW($AU$1:$AU$39)),COUNTIF($AV$1:$AV38,$AV38)),1)</f>
        <v>Castle Point</v>
      </c>
      <c r="AX38">
        <f t="shared" si="5"/>
        <v>1.3481392131124279</v>
      </c>
      <c r="BA38" t="s">
        <v>416</v>
      </c>
      <c r="BB38">
        <f t="shared" si="6"/>
        <v>15</v>
      </c>
      <c r="BC38">
        <f t="array" ref="BC38">INDEX($BB$1:$BB$58,MATCH(SMALL(COUNTIF($BB$1:$BB$58,"&lt;"&amp;$BB$1:$BB$58),ROW($BB38:$BC38)),COUNTIF($BB$1:$BB$58,"&lt;"&amp;$BB$1:$BB$58),0))</f>
        <v>38</v>
      </c>
      <c r="BD38" t="str">
        <f t="array" ref="BD38">INDEX($BA$1:$BA$58,SMALL(IF($BB$1:$BB$58=$BC38,ROW($BB$1:$BB$58)),COUNTIF($BC$1:$BC38,$BC38)),1)</f>
        <v>Northampton</v>
      </c>
      <c r="BE38">
        <f t="shared" si="7"/>
        <v>0.98573879202191672</v>
      </c>
      <c r="BH38" t="s">
        <v>548</v>
      </c>
      <c r="BI38">
        <f t="shared" si="8"/>
        <v>28</v>
      </c>
      <c r="BJ38">
        <f t="array" ref="BJ38">INDEX($BI$1:$BI$48,MATCH(SMALL(COUNTIF($BI$1:$BI$48,"&lt;"&amp;$BI$1:$BI$48),ROW($BI38:$BJ38)),COUNTIF($BI$1:$BI$48,"&lt;"&amp;$BI$1:$BI$48),0))</f>
        <v>38</v>
      </c>
      <c r="BK38" t="str">
        <f t="array" ref="BK38">INDEX($BH$1:$BH$48,SMALL(IF($BI$1:$BI$48=$BJ38,ROW($BI$1:$BI$48)),COUNTIF($BJ$1:$BJ38,$BJ38)),1)</f>
        <v>Tewkesbury</v>
      </c>
      <c r="BL38">
        <f t="shared" si="9"/>
        <v>0.91765569558301729</v>
      </c>
      <c r="BO38" t="s">
        <v>498</v>
      </c>
      <c r="BP38" t="str">
        <f t="shared" si="10"/>
        <v>9999</v>
      </c>
      <c r="BQ38" t="str">
        <f t="array" ref="BQ38">INDEX($BP$1:$BP$55,MATCH(SMALL(COUNTIF($BP$1:$BP$55,"&lt;"&amp;$BP$1:$BP$55),ROW($BP38:$BQ38)),COUNTIF($BP$1:$BP$55,"&lt;"&amp;$BP$1:$BP$55),0))</f>
        <v>9999</v>
      </c>
      <c r="BR38" t="str">
        <f t="array" ref="BR38">INDEX($BO$1:$BO$55,SMALL(IF($BP$1:$BP$55=$BQ38,ROW($BP$1:$BP$55)),COUNTIF($BQ$1:$BQ38,$BQ38)),1)</f>
        <v>Derbyshire Dales</v>
      </c>
      <c r="BS38" t="str">
        <f t="shared" si="11"/>
        <v/>
      </c>
      <c r="BV38" t="s">
        <v>454</v>
      </c>
      <c r="BW38">
        <f t="shared" si="12"/>
        <v>12</v>
      </c>
      <c r="BX38">
        <f t="array" ref="BX38">INDEX($BW$1:$BW$55,MATCH(SMALL(COUNTIF($BW$1:$BW$55,"&lt;"&amp;$BW$1:$BW$55),ROW($BW38:$BX38)),COUNTIF($BW$1:$BW$55,"&lt;"&amp;$BW$1:$BW$55),0))</f>
        <v>38</v>
      </c>
      <c r="BY38" t="str">
        <f t="array" ref="BY38">INDEX($BV$1:$BV$55,SMALL(IF($BW$1:$BW$55=$BX38,ROW($BW$1:$BW$55)),COUNTIF($BX$1:$BX38,$BX38)),1)</f>
        <v>Eastleigh</v>
      </c>
      <c r="BZ38">
        <f t="shared" si="13"/>
        <v>0.99065949617888471</v>
      </c>
    </row>
    <row r="39" spans="1:78" x14ac:dyDescent="0.25">
      <c r="A39" t="s">
        <v>95</v>
      </c>
      <c r="B39" t="s">
        <v>96</v>
      </c>
      <c r="C39" t="s">
        <v>31</v>
      </c>
      <c r="D39" t="s">
        <v>35</v>
      </c>
      <c r="E39">
        <v>90609</v>
      </c>
      <c r="F39">
        <v>1</v>
      </c>
      <c r="G39">
        <f>VLOOKUP($A39,'1213 urban'!$A$4:$C$329,2,FALSE)</f>
        <v>0.49872738529270144</v>
      </c>
      <c r="H39">
        <f>VLOOKUP($A39,'1213 urban'!$A$4:$C$329,3,FALSE)</f>
        <v>29</v>
      </c>
      <c r="I39">
        <f t="shared" si="14"/>
        <v>12</v>
      </c>
      <c r="J39" t="str">
        <f t="shared" si="15"/>
        <v>Broxbourne</v>
      </c>
      <c r="K39">
        <f t="shared" si="16"/>
        <v>0.49872738529270144</v>
      </c>
      <c r="L39">
        <f t="shared" si="17"/>
        <v>3</v>
      </c>
      <c r="M39" t="str">
        <f t="shared" si="18"/>
        <v/>
      </c>
      <c r="N39" t="str">
        <f t="shared" si="19"/>
        <v/>
      </c>
      <c r="O39" t="str">
        <f t="shared" si="20"/>
        <v>9999</v>
      </c>
      <c r="P39" t="str">
        <f t="shared" si="21"/>
        <v/>
      </c>
      <c r="Q39" t="str">
        <f t="shared" si="22"/>
        <v/>
      </c>
      <c r="R39" t="str">
        <f t="shared" si="23"/>
        <v>9999</v>
      </c>
      <c r="S39" t="str">
        <f t="shared" si="24"/>
        <v/>
      </c>
      <c r="T39" t="str">
        <f t="shared" si="25"/>
        <v/>
      </c>
      <c r="U39" t="str">
        <f t="shared" si="26"/>
        <v>9999</v>
      </c>
      <c r="V39" t="str">
        <f t="shared" si="27"/>
        <v/>
      </c>
      <c r="W39" t="str">
        <f t="shared" si="28"/>
        <v/>
      </c>
      <c r="X39" t="str">
        <f t="shared" si="29"/>
        <v>9999</v>
      </c>
      <c r="Y39" t="str">
        <f t="shared" si="30"/>
        <v/>
      </c>
      <c r="Z39" t="str">
        <f t="shared" si="31"/>
        <v/>
      </c>
      <c r="AA39" t="str">
        <f t="shared" si="32"/>
        <v>9999</v>
      </c>
      <c r="AE39" t="s">
        <v>97</v>
      </c>
      <c r="AF39">
        <f t="shared" si="0"/>
        <v>149</v>
      </c>
      <c r="AG39">
        <f t="array" ref="AG39">INDEX($AF$1:$AF$326,MATCH(SMALL(COUNTIF($AF$1:$AF$326,"&lt;"&amp;$AF$1:$AF$326),ROW($AF39:$AG39)),COUNTIF($AF$1:$AF$326,"&lt;"&amp;$AF$1:$AF$326),0))</f>
        <v>39</v>
      </c>
      <c r="AH39" t="str">
        <f t="array" ref="AH39">INDEX($AE$1:$AE$326,SMALL(IF($AF$1:$AF$326=$AG39,ROW($AF$1:$AF$326)),COUNTIF($AG$1:$AG39,$AG39)),1)</f>
        <v>Bristol City of</v>
      </c>
      <c r="AI39">
        <f t="shared" si="1"/>
        <v>0.58719371475130755</v>
      </c>
      <c r="AM39" t="s">
        <v>340</v>
      </c>
      <c r="AN39">
        <f t="shared" si="2"/>
        <v>61</v>
      </c>
      <c r="AO39">
        <f t="array" ref="AO39">INDEX($AN$1:$AN$71,MATCH(SMALL(COUNTIF($AN$1:$AN$71,"&lt;"&amp;$AN$1:$AN$71),ROW($AN39:$AO39)),COUNTIF($AN$1:$AN$71,"&lt;"&amp;$AN$1:$AN$71),0))</f>
        <v>39</v>
      </c>
      <c r="AP39" t="str">
        <f t="array" ref="AP39">INDEX($AM$1:$AM$71,SMALL(IF($AN$1:$AN$71=$AO39,ROW($AN$1:$AN$71)),COUNTIF($AO$1:$AO39,$AO39)),1)</f>
        <v>Three Rivers</v>
      </c>
      <c r="AQ39">
        <f t="shared" si="3"/>
        <v>0.89411406612639355</v>
      </c>
      <c r="AT39" t="s">
        <v>662</v>
      </c>
      <c r="AU39">
        <f t="shared" si="4"/>
        <v>14</v>
      </c>
      <c r="AV39">
        <f t="array" ref="AV39">INDEX($AU$1:$AU$39,MATCH(SMALL(COUNTIF($AU$1:$AU$39,"&lt;"&amp;$AU$1:$AU$39),ROW($AU39:$AV39)),COUNTIF($AU$1:$AU$39,"&lt;"&amp;$AU$1:$AU$39),0))</f>
        <v>39</v>
      </c>
      <c r="AW39" t="str">
        <f t="array" ref="AW39">INDEX($AT$1:$AT$39,SMALL(IF($AU$1:$AU$39=$AV39,ROW($AU$1:$AU$39)),COUNTIF($AV$1:$AV39,$AV39)),1)</f>
        <v>Newcastle-under-Lyme</v>
      </c>
      <c r="AX39">
        <f t="shared" si="5"/>
        <v>1.4426638593207781</v>
      </c>
      <c r="BA39" t="s">
        <v>418</v>
      </c>
      <c r="BB39">
        <f t="shared" si="6"/>
        <v>51</v>
      </c>
      <c r="BC39">
        <f t="array" ref="BC39">INDEX($BB$1:$BB$58,MATCH(SMALL(COUNTIF($BB$1:$BB$58,"&lt;"&amp;$BB$1:$BB$58),ROW($BB39:$BC39)),COUNTIF($BB$1:$BB$58,"&lt;"&amp;$BB$1:$BB$58),0))</f>
        <v>39</v>
      </c>
      <c r="BD39" t="str">
        <f t="array" ref="BD39">INDEX($BA$1:$BA$58,SMALL(IF($BB$1:$BB$58=$BC39,ROW($BB$1:$BB$58)),COUNTIF($BC$1:$BC39,$BC39)),1)</f>
        <v>Medway</v>
      </c>
      <c r="BE39">
        <f t="shared" si="7"/>
        <v>0.98784790278322232</v>
      </c>
      <c r="BH39" t="s">
        <v>566</v>
      </c>
      <c r="BI39">
        <f t="shared" si="8"/>
        <v>7</v>
      </c>
      <c r="BJ39">
        <f t="array" ref="BJ39">INDEX($BI$1:$BI$48,MATCH(SMALL(COUNTIF($BI$1:$BI$48,"&lt;"&amp;$BI$1:$BI$48),ROW($BI39:$BJ39)),COUNTIF($BI$1:$BI$48,"&lt;"&amp;$BI$1:$BI$48),0))</f>
        <v>39</v>
      </c>
      <c r="BK39" t="str">
        <f t="array" ref="BK39">INDEX($BH$1:$BH$48,SMALL(IF($BI$1:$BI$48=$BJ39,ROW($BI$1:$BI$48)),COUNTIF($BJ$1:$BJ39,$BJ39)),1)</f>
        <v>Waverley</v>
      </c>
      <c r="BL39">
        <f t="shared" si="9"/>
        <v>0.95700206510971941</v>
      </c>
      <c r="BO39" t="s">
        <v>500</v>
      </c>
      <c r="BP39">
        <f t="shared" si="10"/>
        <v>27</v>
      </c>
      <c r="BQ39" t="str">
        <f t="array" ref="BQ39">INDEX($BP$1:$BP$55,MATCH(SMALL(COUNTIF($BP$1:$BP$55,"&lt;"&amp;$BP$1:$BP$55),ROW($BP39:$BQ39)),COUNTIF($BP$1:$BP$55,"&lt;"&amp;$BP$1:$BP$55),0))</f>
        <v>9999</v>
      </c>
      <c r="BR39" t="str">
        <f t="array" ref="BR39">INDEX($BO$1:$BO$55,SMALL(IF($BP$1:$BP$55=$BQ39,ROW($BP$1:$BP$55)),COUNTIF($BQ$1:$BQ39,$BQ39)),1)</f>
        <v>Eden</v>
      </c>
      <c r="BS39" t="str">
        <f t="shared" si="11"/>
        <v/>
      </c>
      <c r="BV39" t="s">
        <v>470</v>
      </c>
      <c r="BW39">
        <f t="shared" si="12"/>
        <v>48</v>
      </c>
      <c r="BX39">
        <f t="array" ref="BX39">INDEX($BW$1:$BW$55,MATCH(SMALL(COUNTIF($BW$1:$BW$55,"&lt;"&amp;$BW$1:$BW$55),ROW($BW39:$BX39)),COUNTIF($BW$1:$BW$55,"&lt;"&amp;$BW$1:$BW$55),0))</f>
        <v>39</v>
      </c>
      <c r="BY39" t="str">
        <f t="array" ref="BY39">INDEX($BV$1:$BV$55,SMALL(IF($BW$1:$BW$55=$BX39,ROW($BW$1:$BW$55)),COUNTIF($BX$1:$BX39,$BX39)),1)</f>
        <v>Boston</v>
      </c>
      <c r="BZ39">
        <f t="shared" si="13"/>
        <v>1.0035682426404995</v>
      </c>
    </row>
    <row r="40" spans="1:78" x14ac:dyDescent="0.25">
      <c r="A40" t="s">
        <v>97</v>
      </c>
      <c r="B40" t="s">
        <v>98</v>
      </c>
      <c r="C40" t="s">
        <v>17</v>
      </c>
      <c r="D40" t="s">
        <v>10</v>
      </c>
      <c r="E40">
        <v>109554</v>
      </c>
      <c r="F40">
        <v>0.9797528126061994</v>
      </c>
      <c r="G40">
        <f>VLOOKUP($A40,'1213 urban'!$A$4:$C$329,2,FALSE)</f>
        <v>0.84192092678655617</v>
      </c>
      <c r="H40">
        <f>VLOOKUP($A40,'1213 urban'!$A$4:$C$329,3,FALSE)</f>
        <v>25</v>
      </c>
      <c r="I40">
        <f t="shared" si="14"/>
        <v>149</v>
      </c>
      <c r="J40" t="str">
        <f t="shared" si="15"/>
        <v/>
      </c>
      <c r="K40" t="str">
        <f t="shared" si="16"/>
        <v/>
      </c>
      <c r="L40" t="str">
        <f t="shared" si="17"/>
        <v>9999</v>
      </c>
      <c r="M40" t="str">
        <f t="shared" si="18"/>
        <v>Broxtowe</v>
      </c>
      <c r="N40">
        <f t="shared" si="19"/>
        <v>0.84192092678655617</v>
      </c>
      <c r="O40">
        <f t="shared" si="20"/>
        <v>16</v>
      </c>
      <c r="P40" t="str">
        <f t="shared" si="21"/>
        <v/>
      </c>
      <c r="Q40" t="str">
        <f t="shared" si="22"/>
        <v/>
      </c>
      <c r="R40" t="str">
        <f t="shared" si="23"/>
        <v>9999</v>
      </c>
      <c r="S40" t="str">
        <f t="shared" si="24"/>
        <v/>
      </c>
      <c r="T40" t="str">
        <f t="shared" si="25"/>
        <v/>
      </c>
      <c r="U40" t="str">
        <f t="shared" si="26"/>
        <v>9999</v>
      </c>
      <c r="V40" t="str">
        <f t="shared" si="27"/>
        <v/>
      </c>
      <c r="W40" t="str">
        <f t="shared" si="28"/>
        <v/>
      </c>
      <c r="X40" t="str">
        <f t="shared" si="29"/>
        <v>9999</v>
      </c>
      <c r="Y40" t="str">
        <f t="shared" si="30"/>
        <v/>
      </c>
      <c r="Z40" t="str">
        <f t="shared" si="31"/>
        <v/>
      </c>
      <c r="AA40" t="str">
        <f t="shared" si="32"/>
        <v>9999</v>
      </c>
      <c r="AE40" t="s">
        <v>99</v>
      </c>
      <c r="AF40">
        <f t="shared" si="0"/>
        <v>139</v>
      </c>
      <c r="AG40">
        <f t="array" ref="AG40">INDEX($AF$1:$AF$326,MATCH(SMALL(COUNTIF($AF$1:$AF$326,"&lt;"&amp;$AF$1:$AF$326),ROW($AF40:$AG40)),COUNTIF($AF$1:$AF$326,"&lt;"&amp;$AF$1:$AF$326),0))</f>
        <v>40</v>
      </c>
      <c r="AH40" t="str">
        <f t="array" ref="AH40">INDEX($AE$1:$AE$326,SMALL(IF($AF$1:$AF$326=$AG40,ROW($AF$1:$AF$326)),COUNTIF($AG$1:$AG40,$AG40)),1)</f>
        <v>West Berkshire</v>
      </c>
      <c r="AI40">
        <f t="shared" si="1"/>
        <v>0.59314795482585181</v>
      </c>
      <c r="AM40" t="s">
        <v>350</v>
      </c>
      <c r="AN40">
        <f t="shared" si="2"/>
        <v>13</v>
      </c>
      <c r="AO40">
        <f t="array" ref="AO40">INDEX($AN$1:$AN$71,MATCH(SMALL(COUNTIF($AN$1:$AN$71,"&lt;"&amp;$AN$1:$AN$71),ROW($AN40:$AO40)),COUNTIF($AN$1:$AN$71,"&lt;"&amp;$AN$1:$AN$71),0))</f>
        <v>40</v>
      </c>
      <c r="AP40" t="str">
        <f t="array" ref="AP40">INDEX($AM$1:$AM$71,SMALL(IF($AN$1:$AN$71=$AO40,ROW($AN$1:$AN$71)),COUNTIF($AO$1:$AO40,$AO40)),1)</f>
        <v>Watford</v>
      </c>
      <c r="AQ40">
        <f t="shared" si="3"/>
        <v>0.90865821470295527</v>
      </c>
      <c r="BA40" t="s">
        <v>434</v>
      </c>
      <c r="BB40">
        <f t="shared" si="6"/>
        <v>23</v>
      </c>
      <c r="BC40">
        <f t="array" ref="BC40">INDEX($BB$1:$BB$58,MATCH(SMALL(COUNTIF($BB$1:$BB$58,"&lt;"&amp;$BB$1:$BB$58),ROW($BB40:$BC40)),COUNTIF($BB$1:$BB$58,"&lt;"&amp;$BB$1:$BB$58),0))</f>
        <v>40</v>
      </c>
      <c r="BD40" t="str">
        <f t="array" ref="BD40">INDEX($BA$1:$BA$58,SMALL(IF($BB$1:$BB$58=$BC40,ROW($BB$1:$BB$58)),COUNTIF($BC$1:$BC40,$BC40)),1)</f>
        <v>Cheltenham</v>
      </c>
      <c r="BE40">
        <f t="shared" si="7"/>
        <v>1.0110893672537509</v>
      </c>
      <c r="BH40" t="s">
        <v>574</v>
      </c>
      <c r="BI40">
        <f t="shared" si="8"/>
        <v>30</v>
      </c>
      <c r="BJ40">
        <f t="array" ref="BJ40">INDEX($BI$1:$BI$48,MATCH(SMALL(COUNTIF($BI$1:$BI$48,"&lt;"&amp;$BI$1:$BI$48),ROW($BI40:$BJ40)),COUNTIF($BI$1:$BI$48,"&lt;"&amp;$BI$1:$BI$48),0))</f>
        <v>40</v>
      </c>
      <c r="BK40" t="str">
        <f t="array" ref="BK40">INDEX($BH$1:$BH$48,SMALL(IF($BI$1:$BI$48=$BJ40,ROW($BI$1:$BI$48)),COUNTIF($BJ$1:$BJ40,$BJ40)),1)</f>
        <v>West Lancashire</v>
      </c>
      <c r="BL40">
        <f t="shared" si="9"/>
        <v>0.96639904846862923</v>
      </c>
      <c r="BO40" t="s">
        <v>504</v>
      </c>
      <c r="BP40">
        <f t="shared" si="10"/>
        <v>16</v>
      </c>
      <c r="BQ40" t="str">
        <f t="array" ref="BQ40">INDEX($BP$1:$BP$55,MATCH(SMALL(COUNTIF($BP$1:$BP$55,"&lt;"&amp;$BP$1:$BP$55),ROW($BP40:$BQ40)),COUNTIF($BP$1:$BP$55,"&lt;"&amp;$BP$1:$BP$55),0))</f>
        <v>9999</v>
      </c>
      <c r="BR40" t="str">
        <f t="array" ref="BR40">INDEX($BO$1:$BO$55,SMALL(IF($BP$1:$BP$55=$BQ40,ROW($BP$1:$BP$55)),COUNTIF($BQ$1:$BQ40,$BQ40)),1)</f>
        <v>Forest Heath</v>
      </c>
      <c r="BS40" t="str">
        <f t="shared" si="11"/>
        <v/>
      </c>
      <c r="BV40" t="s">
        <v>482</v>
      </c>
      <c r="BW40">
        <f t="shared" si="12"/>
        <v>2</v>
      </c>
      <c r="BX40">
        <f t="array" ref="BX40">INDEX($BW$1:$BW$55,MATCH(SMALL(COUNTIF($BW$1:$BW$55,"&lt;"&amp;$BW$1:$BW$55),ROW($BW40:$BX40)),COUNTIF($BW$1:$BW$55,"&lt;"&amp;$BW$1:$BW$55),0))</f>
        <v>40</v>
      </c>
      <c r="BY40" t="str">
        <f t="array" ref="BY40">INDEX($BV$1:$BV$55,SMALL(IF($BW$1:$BW$55=$BX40,ROW($BW$1:$BW$55)),COUNTIF($BX$1:$BX40,$BX40)),1)</f>
        <v>Maidstone</v>
      </c>
      <c r="BZ40">
        <f t="shared" si="13"/>
        <v>1.0845736702434523</v>
      </c>
    </row>
    <row r="41" spans="1:78" x14ac:dyDescent="0.25">
      <c r="A41" t="s">
        <v>99</v>
      </c>
      <c r="B41" t="s">
        <v>100</v>
      </c>
      <c r="C41" t="s">
        <v>13</v>
      </c>
      <c r="D41" t="s">
        <v>23</v>
      </c>
      <c r="E41">
        <v>81346</v>
      </c>
      <c r="F41">
        <v>0.95363477567672128</v>
      </c>
      <c r="G41">
        <f>VLOOKUP($A41,'1213 urban'!$A$4:$C$329,2,FALSE)</f>
        <v>0.82188564048373836</v>
      </c>
      <c r="H41">
        <f>VLOOKUP($A41,'1213 urban'!$A$4:$C$329,3,FALSE)</f>
        <v>14</v>
      </c>
      <c r="I41">
        <f t="shared" si="14"/>
        <v>139</v>
      </c>
      <c r="J41" t="str">
        <f t="shared" si="15"/>
        <v/>
      </c>
      <c r="K41" t="str">
        <f t="shared" si="16"/>
        <v/>
      </c>
      <c r="L41" t="str">
        <f t="shared" si="17"/>
        <v>9999</v>
      </c>
      <c r="M41" t="str">
        <f t="shared" si="18"/>
        <v/>
      </c>
      <c r="N41" t="str">
        <f t="shared" si="19"/>
        <v/>
      </c>
      <c r="O41" t="str">
        <f t="shared" si="20"/>
        <v>9999</v>
      </c>
      <c r="P41" t="str">
        <f t="shared" si="21"/>
        <v>Burnley</v>
      </c>
      <c r="Q41">
        <f t="shared" si="22"/>
        <v>0.82188564048373836</v>
      </c>
      <c r="R41">
        <f t="shared" si="23"/>
        <v>19</v>
      </c>
      <c r="S41" t="str">
        <f t="shared" si="24"/>
        <v/>
      </c>
      <c r="T41" t="str">
        <f t="shared" si="25"/>
        <v/>
      </c>
      <c r="U41" t="str">
        <f t="shared" si="26"/>
        <v>9999</v>
      </c>
      <c r="V41" t="str">
        <f t="shared" si="27"/>
        <v/>
      </c>
      <c r="W41" t="str">
        <f t="shared" si="28"/>
        <v/>
      </c>
      <c r="X41" t="str">
        <f t="shared" si="29"/>
        <v>9999</v>
      </c>
      <c r="Y41" t="str">
        <f t="shared" si="30"/>
        <v/>
      </c>
      <c r="Z41" t="str">
        <f t="shared" si="31"/>
        <v/>
      </c>
      <c r="AA41" t="str">
        <f t="shared" si="32"/>
        <v>9999</v>
      </c>
      <c r="AE41" t="s">
        <v>101</v>
      </c>
      <c r="AF41">
        <f t="shared" si="0"/>
        <v>170</v>
      </c>
      <c r="AG41">
        <f t="array" ref="AG41">INDEX($AF$1:$AF$326,MATCH(SMALL(COUNTIF($AF$1:$AF$326,"&lt;"&amp;$AF$1:$AF$326),ROW($AF41:$AG41)),COUNTIF($AF$1:$AF$326,"&lt;"&amp;$AF$1:$AF$326),0))</f>
        <v>41</v>
      </c>
      <c r="AH41" t="str">
        <f t="array" ref="AH41">INDEX($AE$1:$AE$326,SMALL(IF($AF$1:$AF$326=$AG41,ROW($AF$1:$AF$326)),COUNTIF($AG$1:$AG41,$AG41)),1)</f>
        <v>Bath and North East Somerset</v>
      </c>
      <c r="AI41">
        <f t="shared" si="1"/>
        <v>0.59748260661745178</v>
      </c>
      <c r="AM41" t="s">
        <v>368</v>
      </c>
      <c r="AN41">
        <f t="shared" si="2"/>
        <v>45</v>
      </c>
      <c r="AO41">
        <f t="array" ref="AO41">INDEX($AN$1:$AN$71,MATCH(SMALL(COUNTIF($AN$1:$AN$71,"&lt;"&amp;$AN$1:$AN$71),ROW($AN41:$AO41)),COUNTIF($AN$1:$AN$71,"&lt;"&amp;$AN$1:$AN$71),0))</f>
        <v>41</v>
      </c>
      <c r="AP41" t="str">
        <f t="array" ref="AP41">INDEX($AM$1:$AM$71,SMALL(IF($AN$1:$AN$71=$AO41,ROW($AN$1:$AN$71)),COUNTIF($AO$1:$AO41,$AO41)),1)</f>
        <v>Wolverhampton</v>
      </c>
      <c r="AQ41">
        <f t="shared" si="3"/>
        <v>0.91204311476542532</v>
      </c>
      <c r="BA41" t="s">
        <v>436</v>
      </c>
      <c r="BB41">
        <f t="shared" si="6"/>
        <v>3</v>
      </c>
      <c r="BC41">
        <f t="array" ref="BC41">INDEX($BB$1:$BB$58,MATCH(SMALL(COUNTIF($BB$1:$BB$58,"&lt;"&amp;$BB$1:$BB$58),ROW($BB41:$BC41)),COUNTIF($BB$1:$BB$58,"&lt;"&amp;$BB$1:$BB$58),0))</f>
        <v>41</v>
      </c>
      <c r="BD41" t="str">
        <f t="array" ref="BD41">INDEX($BA$1:$BA$58,SMALL(IF($BB$1:$BB$58=$BC41,ROW($BB$1:$BB$58)),COUNTIF($BC$1:$BC41,$BC41)),1)</f>
        <v>Canterbury</v>
      </c>
      <c r="BE41">
        <f t="shared" si="7"/>
        <v>1.0156360716141528</v>
      </c>
      <c r="BH41" t="s">
        <v>576</v>
      </c>
      <c r="BI41">
        <f t="shared" si="8"/>
        <v>14</v>
      </c>
      <c r="BJ41">
        <f t="array" ref="BJ41">INDEX($BI$1:$BI$48,MATCH(SMALL(COUNTIF($BI$1:$BI$48,"&lt;"&amp;$BI$1:$BI$48),ROW($BI41:$BJ41)),COUNTIF($BI$1:$BI$48,"&lt;"&amp;$BI$1:$BI$48),0))</f>
        <v>41</v>
      </c>
      <c r="BK41" t="str">
        <f t="array" ref="BK41">INDEX($BH$1:$BH$48,SMALL(IF($BI$1:$BI$48=$BJ41,ROW($BI$1:$BI$48)),COUNTIF($BJ$1:$BJ41,$BJ41)),1)</f>
        <v>North Warwickshire</v>
      </c>
      <c r="BL41">
        <f t="shared" si="9"/>
        <v>1.0261194029850746</v>
      </c>
      <c r="BO41" t="s">
        <v>506</v>
      </c>
      <c r="BP41" t="str">
        <f t="shared" si="10"/>
        <v>9999</v>
      </c>
      <c r="BQ41" t="str">
        <f t="array" ref="BQ41">INDEX($BP$1:$BP$55,MATCH(SMALL(COUNTIF($BP$1:$BP$55,"&lt;"&amp;$BP$1:$BP$55),ROW($BP41:$BQ41)),COUNTIF($BP$1:$BP$55,"&lt;"&amp;$BP$1:$BP$55),0))</f>
        <v>9999</v>
      </c>
      <c r="BR41" t="str">
        <f t="array" ref="BR41">INDEX($BO$1:$BO$55,SMALL(IF($BP$1:$BP$55=$BQ41,ROW($BP$1:$BP$55)),COUNTIF($BQ$1:$BQ41,$BQ41)),1)</f>
        <v>Forest of Dean</v>
      </c>
      <c r="BS41" t="str">
        <f t="shared" si="11"/>
        <v/>
      </c>
      <c r="BV41" t="s">
        <v>494</v>
      </c>
      <c r="BW41" t="str">
        <f t="shared" si="12"/>
        <v>9999</v>
      </c>
      <c r="BX41">
        <f t="array" ref="BX41">INDEX($BW$1:$BW$55,MATCH(SMALL(COUNTIF($BW$1:$BW$55,"&lt;"&amp;$BW$1:$BW$55),ROW($BW41:$BX41)),COUNTIF($BW$1:$BW$55,"&lt;"&amp;$BW$1:$BW$55),0))</f>
        <v>41</v>
      </c>
      <c r="BY41" t="str">
        <f t="array" ref="BY41">INDEX($BV$1:$BV$55,SMALL(IF($BW$1:$BW$55=$BX41,ROW($BW$1:$BW$55)),COUNTIF($BX$1:$BX41,$BX41)),1)</f>
        <v>Redcar and Cleveland</v>
      </c>
      <c r="BZ41">
        <f t="shared" si="13"/>
        <v>1.0907870448061754</v>
      </c>
    </row>
    <row r="42" spans="1:78" x14ac:dyDescent="0.25">
      <c r="A42" t="s">
        <v>101</v>
      </c>
      <c r="B42" t="s">
        <v>102</v>
      </c>
      <c r="C42" t="s">
        <v>13</v>
      </c>
      <c r="D42" t="s">
        <v>35</v>
      </c>
      <c r="E42">
        <v>177535</v>
      </c>
      <c r="F42">
        <v>0.96616109668957784</v>
      </c>
      <c r="G42">
        <f>VLOOKUP($A42,'1213 urban'!$A$4:$C$329,2,FALSE)</f>
        <v>0.89340636808342366</v>
      </c>
      <c r="H42">
        <f>VLOOKUP($A42,'1213 urban'!$A$4:$C$329,3,FALSE)</f>
        <v>61</v>
      </c>
      <c r="I42">
        <f t="shared" si="14"/>
        <v>170</v>
      </c>
      <c r="J42" t="str">
        <f t="shared" si="15"/>
        <v>Bury</v>
      </c>
      <c r="K42">
        <f t="shared" si="16"/>
        <v>0.89340636808342366</v>
      </c>
      <c r="L42">
        <f t="shared" si="17"/>
        <v>38</v>
      </c>
      <c r="M42" t="str">
        <f t="shared" si="18"/>
        <v/>
      </c>
      <c r="N42" t="str">
        <f t="shared" si="19"/>
        <v/>
      </c>
      <c r="O42" t="str">
        <f t="shared" si="20"/>
        <v>9999</v>
      </c>
      <c r="P42" t="str">
        <f t="shared" si="21"/>
        <v/>
      </c>
      <c r="Q42" t="str">
        <f t="shared" si="22"/>
        <v/>
      </c>
      <c r="R42" t="str">
        <f t="shared" si="23"/>
        <v>9999</v>
      </c>
      <c r="S42" t="str">
        <f t="shared" si="24"/>
        <v/>
      </c>
      <c r="T42" t="str">
        <f t="shared" si="25"/>
        <v/>
      </c>
      <c r="U42" t="str">
        <f t="shared" si="26"/>
        <v>9999</v>
      </c>
      <c r="V42" t="str">
        <f t="shared" si="27"/>
        <v/>
      </c>
      <c r="W42" t="str">
        <f t="shared" si="28"/>
        <v/>
      </c>
      <c r="X42" t="str">
        <f t="shared" si="29"/>
        <v>9999</v>
      </c>
      <c r="Y42" t="str">
        <f t="shared" si="30"/>
        <v/>
      </c>
      <c r="Z42" t="str">
        <f t="shared" si="31"/>
        <v/>
      </c>
      <c r="AA42" t="str">
        <f t="shared" si="32"/>
        <v>9999</v>
      </c>
      <c r="AE42" t="s">
        <v>103</v>
      </c>
      <c r="AF42">
        <f t="shared" si="0"/>
        <v>240</v>
      </c>
      <c r="AG42">
        <f t="array" ref="AG42">INDEX($AF$1:$AF$326,MATCH(SMALL(COUNTIF($AF$1:$AF$326,"&lt;"&amp;$AF$1:$AF$326),ROW($AF42:$AG42)),COUNTIF($AF$1:$AF$326,"&lt;"&amp;$AF$1:$AF$326),0))</f>
        <v>42</v>
      </c>
      <c r="AH42" t="str">
        <f t="array" ref="AH42">INDEX($AE$1:$AE$326,SMALL(IF($AF$1:$AF$326=$AG42,ROW($AF$1:$AF$326)),COUNTIF($AG$1:$AG42,$AG42)),1)</f>
        <v>Guildford</v>
      </c>
      <c r="AI42">
        <f t="shared" si="1"/>
        <v>0.59922849331485706</v>
      </c>
      <c r="AM42" t="s">
        <v>372</v>
      </c>
      <c r="AN42">
        <f t="shared" si="2"/>
        <v>7</v>
      </c>
      <c r="AO42">
        <f t="array" ref="AO42">INDEX($AN$1:$AN$71,MATCH(SMALL(COUNTIF($AN$1:$AN$71,"&lt;"&amp;$AN$1:$AN$71),ROW($AN42:$AO42)),COUNTIF($AN$1:$AN$71,"&lt;"&amp;$AN$1:$AN$71),0))</f>
        <v>42</v>
      </c>
      <c r="AP42" t="str">
        <f t="array" ref="AP42">INDEX($AM$1:$AM$71,SMALL(IF($AN$1:$AN$71=$AO42,ROW($AN$1:$AN$71)),COUNTIF($AO$1:$AO42,$AO42)),1)</f>
        <v>Solihull</v>
      </c>
      <c r="AQ42">
        <f t="shared" si="3"/>
        <v>0.92492232097694926</v>
      </c>
      <c r="BA42" t="s">
        <v>448</v>
      </c>
      <c r="BB42">
        <f t="shared" si="6"/>
        <v>37</v>
      </c>
      <c r="BC42">
        <f t="array" ref="BC42">INDEX($BB$1:$BB$58,MATCH(SMALL(COUNTIF($BB$1:$BB$58,"&lt;"&amp;$BB$1:$BB$58),ROW($BB42:$BC42)),COUNTIF($BB$1:$BB$58,"&lt;"&amp;$BB$1:$BB$58),0))</f>
        <v>42</v>
      </c>
      <c r="BD42" t="str">
        <f t="array" ref="BD42">INDEX($BA$1:$BA$58,SMALL(IF($BB$1:$BB$58=$BC42,ROW($BB$1:$BB$58)),COUNTIF($BC$1:$BC42,$BC42)),1)</f>
        <v>Halton</v>
      </c>
      <c r="BE42">
        <f t="shared" si="7"/>
        <v>1.0157685982393343</v>
      </c>
      <c r="BH42" t="s">
        <v>578</v>
      </c>
      <c r="BI42">
        <f t="shared" si="8"/>
        <v>38</v>
      </c>
      <c r="BJ42">
        <f t="array" ref="BJ42">INDEX($BI$1:$BI$48,MATCH(SMALL(COUNTIF($BI$1:$BI$48,"&lt;"&amp;$BI$1:$BI$48),ROW($BI42:$BJ42)),COUNTIF($BI$1:$BI$48,"&lt;"&amp;$BI$1:$BI$48),0))</f>
        <v>42</v>
      </c>
      <c r="BK42" t="str">
        <f t="array" ref="BK42">INDEX($BH$1:$BH$48,SMALL(IF($BI$1:$BI$48=$BJ42,ROW($BI$1:$BI$48)),COUNTIF($BJ$1:$BJ42,$BJ42)),1)</f>
        <v>Newark and Sherwood</v>
      </c>
      <c r="BL42">
        <f t="shared" si="9"/>
        <v>1.1769651113913409</v>
      </c>
      <c r="BO42" t="s">
        <v>508</v>
      </c>
      <c r="BP42" t="str">
        <f t="shared" si="10"/>
        <v>9999</v>
      </c>
      <c r="BQ42" t="str">
        <f t="array" ref="BQ42">INDEX($BP$1:$BP$55,MATCH(SMALL(COUNTIF($BP$1:$BP$55,"&lt;"&amp;$BP$1:$BP$55),ROW($BP42:$BQ42)),COUNTIF($BP$1:$BP$55,"&lt;"&amp;$BP$1:$BP$55),0))</f>
        <v>9999</v>
      </c>
      <c r="BR42" t="str">
        <f t="array" ref="BR42">INDEX($BO$1:$BO$55,SMALL(IF($BP$1:$BP$55=$BQ42,ROW($BP$1:$BP$55)),COUNTIF($BQ$1:$BQ42,$BQ42)),1)</f>
        <v>Hambleton</v>
      </c>
      <c r="BS42" t="str">
        <f t="shared" si="11"/>
        <v/>
      </c>
      <c r="BV42" t="s">
        <v>516</v>
      </c>
      <c r="BW42">
        <f t="shared" si="12"/>
        <v>50</v>
      </c>
      <c r="BX42">
        <f t="array" ref="BX42">INDEX($BW$1:$BW$55,MATCH(SMALL(COUNTIF($BW$1:$BW$55,"&lt;"&amp;$BW$1:$BW$55),ROW($BW42:$BX42)),COUNTIF($BW$1:$BW$55,"&lt;"&amp;$BW$1:$BW$55),0))</f>
        <v>42</v>
      </c>
      <c r="BY42" t="str">
        <f t="array" ref="BY42">INDEX($BV$1:$BV$55,SMALL(IF($BW$1:$BW$55=$BX42,ROW($BW$1:$BW$55)),COUNTIF($BX$1:$BX42,$BX42)),1)</f>
        <v>Great Yarmouth</v>
      </c>
      <c r="BZ42">
        <f t="shared" si="13"/>
        <v>1.0934083099031553</v>
      </c>
    </row>
    <row r="43" spans="1:78" x14ac:dyDescent="0.25">
      <c r="A43" t="s">
        <v>103</v>
      </c>
      <c r="B43" t="s">
        <v>104</v>
      </c>
      <c r="C43" t="s">
        <v>40</v>
      </c>
      <c r="D43" t="s">
        <v>18</v>
      </c>
      <c r="E43">
        <v>156581</v>
      </c>
      <c r="F43">
        <v>0.77232034960861395</v>
      </c>
      <c r="G43">
        <f>VLOOKUP($A43,'1213 urban'!$A$4:$C$329,2,FALSE)</f>
        <v>1.1017549382230267</v>
      </c>
      <c r="H43">
        <f>VLOOKUP($A43,'1213 urban'!$A$4:$C$329,3,FALSE)</f>
        <v>56</v>
      </c>
      <c r="I43">
        <f t="shared" si="14"/>
        <v>240</v>
      </c>
      <c r="J43" t="str">
        <f t="shared" si="15"/>
        <v/>
      </c>
      <c r="K43" t="str">
        <f t="shared" si="16"/>
        <v/>
      </c>
      <c r="L43" t="str">
        <f t="shared" si="17"/>
        <v>9999</v>
      </c>
      <c r="M43" t="str">
        <f t="shared" si="18"/>
        <v/>
      </c>
      <c r="N43" t="str">
        <f t="shared" si="19"/>
        <v/>
      </c>
      <c r="O43" t="str">
        <f t="shared" si="20"/>
        <v>9999</v>
      </c>
      <c r="P43" t="str">
        <f t="shared" si="21"/>
        <v/>
      </c>
      <c r="Q43" t="str">
        <f t="shared" si="22"/>
        <v/>
      </c>
      <c r="R43" t="str">
        <f t="shared" si="23"/>
        <v>9999</v>
      </c>
      <c r="S43" t="str">
        <f t="shared" si="24"/>
        <v/>
      </c>
      <c r="T43" t="str">
        <f t="shared" si="25"/>
        <v/>
      </c>
      <c r="U43" t="str">
        <f t="shared" si="26"/>
        <v>9999</v>
      </c>
      <c r="V43" t="str">
        <f t="shared" si="27"/>
        <v/>
      </c>
      <c r="W43" t="str">
        <f t="shared" si="28"/>
        <v/>
      </c>
      <c r="X43" t="str">
        <f t="shared" si="29"/>
        <v>9999</v>
      </c>
      <c r="Y43" t="str">
        <f t="shared" si="30"/>
        <v>Calderdale</v>
      </c>
      <c r="Z43">
        <f t="shared" si="31"/>
        <v>1.1017549382230267</v>
      </c>
      <c r="AA43">
        <f t="shared" si="32"/>
        <v>43</v>
      </c>
      <c r="AE43" t="s">
        <v>105</v>
      </c>
      <c r="AF43">
        <f t="shared" si="0"/>
        <v>47</v>
      </c>
      <c r="AG43">
        <f t="array" ref="AG43">INDEX($AF$1:$AF$326,MATCH(SMALL(COUNTIF($AF$1:$AF$326,"&lt;"&amp;$AF$1:$AF$326),ROW($AF43:$AG43)),COUNTIF($AF$1:$AF$326,"&lt;"&amp;$AF$1:$AF$326),0))</f>
        <v>43</v>
      </c>
      <c r="AH43" t="str">
        <f t="array" ref="AH43">INDEX($AE$1:$AE$326,SMALL(IF($AF$1:$AF$326=$AG43,ROW($AF$1:$AF$326)),COUNTIF($AG$1:$AG43,$AG43)),1)</f>
        <v>Staffordshire Moorlands</v>
      </c>
      <c r="AI43">
        <f t="shared" si="1"/>
        <v>0.60168471720818295</v>
      </c>
      <c r="AM43" t="s">
        <v>392</v>
      </c>
      <c r="AN43">
        <f t="shared" si="2"/>
        <v>50</v>
      </c>
      <c r="AO43">
        <f t="array" ref="AO43">INDEX($AN$1:$AN$71,MATCH(SMALL(COUNTIF($AN$1:$AN$71,"&lt;"&amp;$AN$1:$AN$71),ROW($AN43:$AO43)),COUNTIF($AN$1:$AN$71,"&lt;"&amp;$AN$1:$AN$71),0))</f>
        <v>43</v>
      </c>
      <c r="AP43" t="str">
        <f t="array" ref="AP43">INDEX($AM$1:$AM$71,SMALL(IF($AN$1:$AN$71=$AO43,ROW($AN$1:$AN$71)),COUNTIF($AO$1:$AO43,$AO43)),1)</f>
        <v>Hammersmith and Fulham</v>
      </c>
      <c r="AQ43">
        <f t="shared" si="3"/>
        <v>0.92507524156502452</v>
      </c>
      <c r="BA43" t="s">
        <v>460</v>
      </c>
      <c r="BB43">
        <f t="shared" si="6"/>
        <v>9</v>
      </c>
      <c r="BC43">
        <f t="array" ref="BC43">INDEX($BB$1:$BB$58,MATCH(SMALL(COUNTIF($BB$1:$BB$58,"&lt;"&amp;$BB$1:$BB$58),ROW($BB43:$BC43)),COUNTIF($BB$1:$BB$58,"&lt;"&amp;$BB$1:$BB$58),0))</f>
        <v>43</v>
      </c>
      <c r="BD43" t="str">
        <f t="array" ref="BD43">INDEX($BA$1:$BA$58,SMALL(IF($BB$1:$BB$58=$BC43,ROW($BB$1:$BB$58)),COUNTIF($BC$1:$BC43,$BC43)),1)</f>
        <v>Thurrock</v>
      </c>
      <c r="BE43">
        <f t="shared" si="7"/>
        <v>1.025232101156234</v>
      </c>
      <c r="BH43" t="s">
        <v>586</v>
      </c>
      <c r="BI43">
        <f t="shared" si="8"/>
        <v>21</v>
      </c>
      <c r="BJ43">
        <f t="array" ref="BJ43">INDEX($BI$1:$BI$48,MATCH(SMALL(COUNTIF($BI$1:$BI$48,"&lt;"&amp;$BI$1:$BI$48),ROW($BI43:$BJ43)),COUNTIF($BI$1:$BI$48,"&lt;"&amp;$BI$1:$BI$48),0))</f>
        <v>43</v>
      </c>
      <c r="BK43" t="str">
        <f t="array" ref="BK43">INDEX($BH$1:$BH$48,SMALL(IF($BI$1:$BI$48=$BJ43,ROW($BI$1:$BI$48)),COUNTIF($BJ$1:$BJ43,$BJ43)),1)</f>
        <v>Durham</v>
      </c>
      <c r="BL43">
        <f t="shared" si="9"/>
        <v>1.1988945785580751</v>
      </c>
      <c r="BO43" t="s">
        <v>510</v>
      </c>
      <c r="BP43">
        <f t="shared" si="10"/>
        <v>17</v>
      </c>
      <c r="BQ43" t="str">
        <f t="array" ref="BQ43">INDEX($BP$1:$BP$55,MATCH(SMALL(COUNTIF($BP$1:$BP$55,"&lt;"&amp;$BP$1:$BP$55),ROW($BP43:$BQ43)),COUNTIF($BP$1:$BP$55,"&lt;"&amp;$BP$1:$BP$55),0))</f>
        <v>9999</v>
      </c>
      <c r="BR43" t="str">
        <f t="array" ref="BR43">INDEX($BO$1:$BO$55,SMALL(IF($BP$1:$BP$55=$BQ43,ROW($BP$1:$BP$55)),COUNTIF($BQ$1:$BQ43,$BQ43)),1)</f>
        <v>Isles of Scilly</v>
      </c>
      <c r="BS43" t="str">
        <f t="shared" si="11"/>
        <v/>
      </c>
      <c r="BV43" t="s">
        <v>528</v>
      </c>
      <c r="BW43">
        <f t="shared" si="12"/>
        <v>17</v>
      </c>
      <c r="BX43">
        <f t="array" ref="BX43">INDEX($BW$1:$BW$55,MATCH(SMALL(COUNTIF($BW$1:$BW$55,"&lt;"&amp;$BW$1:$BW$55),ROW($BW43:$BX43)),COUNTIF($BW$1:$BW$55,"&lt;"&amp;$BW$1:$BW$55),0))</f>
        <v>43</v>
      </c>
      <c r="BY43" t="str">
        <f t="array" ref="BY43">INDEX($BV$1:$BV$55,SMALL(IF($BW$1:$BW$55=$BX43,ROW($BW$1:$BW$55)),COUNTIF($BX$1:$BX43,$BX43)),1)</f>
        <v>Calderdale</v>
      </c>
      <c r="BZ43">
        <f t="shared" si="13"/>
        <v>1.1017549382230267</v>
      </c>
    </row>
    <row r="44" spans="1:78" x14ac:dyDescent="0.25">
      <c r="A44" t="s">
        <v>105</v>
      </c>
      <c r="B44" t="s">
        <v>106</v>
      </c>
      <c r="C44" t="s">
        <v>31</v>
      </c>
      <c r="D44" t="s">
        <v>23</v>
      </c>
      <c r="E44">
        <v>125717</v>
      </c>
      <c r="F44">
        <v>1</v>
      </c>
      <c r="G44">
        <f>VLOOKUP($A44,'1213 urban'!$A$4:$C$329,2,FALSE)</f>
        <v>0.62098188194038584</v>
      </c>
      <c r="H44">
        <f>VLOOKUP($A44,'1213 urban'!$A$4:$C$329,3,FALSE)</f>
        <v>34</v>
      </c>
      <c r="I44">
        <f t="shared" si="14"/>
        <v>47</v>
      </c>
      <c r="J44" t="str">
        <f t="shared" si="15"/>
        <v/>
      </c>
      <c r="K44" t="str">
        <f t="shared" si="16"/>
        <v/>
      </c>
      <c r="L44" t="str">
        <f t="shared" si="17"/>
        <v>9999</v>
      </c>
      <c r="M44" t="str">
        <f t="shared" si="18"/>
        <v/>
      </c>
      <c r="N44" t="str">
        <f t="shared" si="19"/>
        <v/>
      </c>
      <c r="O44" t="str">
        <f t="shared" si="20"/>
        <v>9999</v>
      </c>
      <c r="P44" t="str">
        <f t="shared" si="21"/>
        <v>Cambridge</v>
      </c>
      <c r="Q44">
        <f t="shared" si="22"/>
        <v>0.62098188194038584</v>
      </c>
      <c r="R44">
        <f t="shared" si="23"/>
        <v>5</v>
      </c>
      <c r="S44" t="str">
        <f t="shared" si="24"/>
        <v/>
      </c>
      <c r="T44" t="str">
        <f t="shared" si="25"/>
        <v/>
      </c>
      <c r="U44" t="str">
        <f t="shared" si="26"/>
        <v>9999</v>
      </c>
      <c r="V44" t="str">
        <f t="shared" si="27"/>
        <v/>
      </c>
      <c r="W44" t="str">
        <f t="shared" si="28"/>
        <v/>
      </c>
      <c r="X44" t="str">
        <f t="shared" si="29"/>
        <v>9999</v>
      </c>
      <c r="Y44" t="str">
        <f t="shared" si="30"/>
        <v/>
      </c>
      <c r="Z44" t="str">
        <f t="shared" si="31"/>
        <v/>
      </c>
      <c r="AA44" t="str">
        <f t="shared" si="32"/>
        <v>9999</v>
      </c>
      <c r="AE44" t="s">
        <v>107</v>
      </c>
      <c r="AF44">
        <f t="shared" si="0"/>
        <v>80</v>
      </c>
      <c r="AG44">
        <f t="array" ref="AG44">INDEX($AF$1:$AF$326,MATCH(SMALL(COUNTIF($AF$1:$AF$326,"&lt;"&amp;$AF$1:$AF$326),ROW($AF44:$AG44)),COUNTIF($AF$1:$AF$326,"&lt;"&amp;$AF$1:$AF$326),0))</f>
        <v>44</v>
      </c>
      <c r="AH44" t="str">
        <f t="array" ref="AH44">INDEX($AE$1:$AE$326,SMALL(IF($AF$1:$AF$326=$AG44,ROW($AF$1:$AF$326)),COUNTIF($AG$1:$AG44,$AG44)),1)</f>
        <v>Test Valley</v>
      </c>
      <c r="AI44">
        <f t="shared" si="1"/>
        <v>0.61259912194125854</v>
      </c>
      <c r="AM44" t="s">
        <v>410</v>
      </c>
      <c r="AN44">
        <f t="shared" si="2"/>
        <v>67</v>
      </c>
      <c r="AO44">
        <f t="array" ref="AO44">INDEX($AN$1:$AN$71,MATCH(SMALL(COUNTIF($AN$1:$AN$71,"&lt;"&amp;$AN$1:$AN$71),ROW($AN44:$AO44)),COUNTIF($AN$1:$AN$71,"&lt;"&amp;$AN$1:$AN$71),0))</f>
        <v>44</v>
      </c>
      <c r="AP44" t="str">
        <f t="array" ref="AP44">INDEX($AM$1:$AM$71,SMALL(IF($AN$1:$AN$71=$AO44,ROW($AN$1:$AN$71)),COUNTIF($AO$1:$AO44,$AO44)),1)</f>
        <v>Trafford</v>
      </c>
      <c r="AQ44">
        <f t="shared" si="3"/>
        <v>0.92585265490227109</v>
      </c>
      <c r="BA44" t="s">
        <v>486</v>
      </c>
      <c r="BB44">
        <f t="shared" si="6"/>
        <v>48</v>
      </c>
      <c r="BC44">
        <f t="array" ref="BC44">INDEX($BB$1:$BB$58,MATCH(SMALL(COUNTIF($BB$1:$BB$58,"&lt;"&amp;$BB$1:$BB$58),ROW($BB44:$BC44)),COUNTIF($BB$1:$BB$58,"&lt;"&amp;$BB$1:$BB$58),0))</f>
        <v>44</v>
      </c>
      <c r="BD44" t="str">
        <f t="array" ref="BD44">INDEX($BA$1:$BA$58,SMALL(IF($BB$1:$BB$58=$BC44,ROW($BB$1:$BB$58)),COUNTIF($BC$1:$BC44,$BC44)),1)</f>
        <v>Swindon</v>
      </c>
      <c r="BE44">
        <f t="shared" si="7"/>
        <v>1.0349434544530796</v>
      </c>
      <c r="BH44" t="s">
        <v>600</v>
      </c>
      <c r="BI44">
        <f t="shared" si="8"/>
        <v>1</v>
      </c>
      <c r="BJ44">
        <f t="array" ref="BJ44">INDEX($BI$1:$BI$48,MATCH(SMALL(COUNTIF($BI$1:$BI$48,"&lt;"&amp;$BI$1:$BI$48),ROW($BI44:$BJ44)),COUNTIF($BI$1:$BI$48,"&lt;"&amp;$BI$1:$BI$48),0))</f>
        <v>44</v>
      </c>
      <c r="BK44" t="str">
        <f t="array" ref="BK44">INDEX($BH$1:$BH$48,SMALL(IF($BI$1:$BI$48=$BJ44,ROW($BI$1:$BI$48)),COUNTIF($BJ$1:$BJ44,$BJ44)),1)</f>
        <v>North Lincolnshire</v>
      </c>
      <c r="BL44">
        <f t="shared" si="9"/>
        <v>1.2057635497678907</v>
      </c>
      <c r="BO44" t="s">
        <v>546</v>
      </c>
      <c r="BP44">
        <f t="shared" si="10"/>
        <v>26</v>
      </c>
      <c r="BQ44" t="str">
        <f t="array" ref="BQ44">INDEX($BP$1:$BP$55,MATCH(SMALL(COUNTIF($BP$1:$BP$55,"&lt;"&amp;$BP$1:$BP$55),ROW($BP44:$BQ44)),COUNTIF($BP$1:$BP$55,"&lt;"&amp;$BP$1:$BP$55),0))</f>
        <v>9999</v>
      </c>
      <c r="BR44" t="str">
        <f t="array" ref="BR44">INDEX($BO$1:$BO$55,SMALL(IF($BP$1:$BP$55=$BQ44,ROW($BP$1:$BP$55)),COUNTIF($BQ$1:$BQ44,$BQ44)),1)</f>
        <v>Mid Suffolk</v>
      </c>
      <c r="BS44" t="str">
        <f t="shared" si="11"/>
        <v/>
      </c>
      <c r="BV44" t="s">
        <v>534</v>
      </c>
      <c r="BW44">
        <f t="shared" si="12"/>
        <v>3</v>
      </c>
      <c r="BX44">
        <f t="array" ref="BX44">INDEX($BW$1:$BW$55,MATCH(SMALL(COUNTIF($BW$1:$BW$55,"&lt;"&amp;$BW$1:$BW$55),ROW($BW44:$BX44)),COUNTIF($BW$1:$BW$55,"&lt;"&amp;$BW$1:$BW$55),0))</f>
        <v>44</v>
      </c>
      <c r="BY44" t="str">
        <f t="array" ref="BY44">INDEX($BV$1:$BV$55,SMALL(IF($BW$1:$BW$55=$BX44,ROW($BW$1:$BW$55)),COUNTIF($BX$1:$BX44,$BX44)),1)</f>
        <v>Harrogate</v>
      </c>
      <c r="BZ44">
        <f t="shared" si="13"/>
        <v>1.1255282550064771</v>
      </c>
    </row>
    <row r="45" spans="1:78" x14ac:dyDescent="0.25">
      <c r="A45" t="s">
        <v>107</v>
      </c>
      <c r="B45" t="s">
        <v>108</v>
      </c>
      <c r="C45" t="s">
        <v>34</v>
      </c>
      <c r="D45" t="s">
        <v>35</v>
      </c>
      <c r="E45">
        <v>235362</v>
      </c>
      <c r="F45">
        <v>1</v>
      </c>
      <c r="G45">
        <f>VLOOKUP($A45,'1213 urban'!$A$4:$C$329,2,FALSE)</f>
        <v>0.69339686210749174</v>
      </c>
      <c r="H45">
        <f>VLOOKUP($A45,'1213 urban'!$A$4:$C$329,3,FALSE)</f>
        <v>319</v>
      </c>
      <c r="I45">
        <f t="shared" si="14"/>
        <v>80</v>
      </c>
      <c r="J45" t="str">
        <f t="shared" si="15"/>
        <v>Camden</v>
      </c>
      <c r="K45">
        <f t="shared" si="16"/>
        <v>0.69339686210749174</v>
      </c>
      <c r="L45">
        <f t="shared" si="17"/>
        <v>17</v>
      </c>
      <c r="M45" t="str">
        <f t="shared" si="18"/>
        <v/>
      </c>
      <c r="N45" t="str">
        <f t="shared" si="19"/>
        <v/>
      </c>
      <c r="O45" t="str">
        <f t="shared" si="20"/>
        <v>9999</v>
      </c>
      <c r="P45" t="str">
        <f t="shared" si="21"/>
        <v/>
      </c>
      <c r="Q45" t="str">
        <f t="shared" si="22"/>
        <v/>
      </c>
      <c r="R45" t="str">
        <f t="shared" si="23"/>
        <v>9999</v>
      </c>
      <c r="S45" t="str">
        <f t="shared" si="24"/>
        <v/>
      </c>
      <c r="T45" t="str">
        <f t="shared" si="25"/>
        <v/>
      </c>
      <c r="U45" t="str">
        <f t="shared" si="26"/>
        <v>9999</v>
      </c>
      <c r="V45" t="str">
        <f t="shared" si="27"/>
        <v/>
      </c>
      <c r="W45" t="str">
        <f t="shared" si="28"/>
        <v/>
      </c>
      <c r="X45" t="str">
        <f t="shared" si="29"/>
        <v>9999</v>
      </c>
      <c r="Y45" t="str">
        <f t="shared" si="30"/>
        <v/>
      </c>
      <c r="Z45" t="str">
        <f t="shared" si="31"/>
        <v/>
      </c>
      <c r="AA45" t="str">
        <f t="shared" si="32"/>
        <v>9999</v>
      </c>
      <c r="AE45" t="s">
        <v>109</v>
      </c>
      <c r="AF45">
        <f t="shared" si="0"/>
        <v>263</v>
      </c>
      <c r="AG45">
        <f t="array" ref="AG45">INDEX($AF$1:$AF$326,MATCH(SMALL(COUNTIF($AF$1:$AF$326,"&lt;"&amp;$AF$1:$AF$326),ROW($AF45:$AG45)),COUNTIF($AF$1:$AF$326,"&lt;"&amp;$AF$1:$AF$326),0))</f>
        <v>45</v>
      </c>
      <c r="AH45" t="str">
        <f t="array" ref="AH45">INDEX($AE$1:$AE$326,SMALL(IF($AF$1:$AF$326=$AG45,ROW($AF$1:$AF$326)),COUNTIF($AG$1:$AG45,$AG45)),1)</f>
        <v>East Hampshire</v>
      </c>
      <c r="AI45">
        <f t="shared" si="1"/>
        <v>0.61890306799092276</v>
      </c>
      <c r="AM45" t="s">
        <v>430</v>
      </c>
      <c r="AN45">
        <f t="shared" si="2"/>
        <v>26</v>
      </c>
      <c r="AO45">
        <f t="array" ref="AO45">INDEX($AN$1:$AN$71,MATCH(SMALL(COUNTIF($AN$1:$AN$71,"&lt;"&amp;$AN$1:$AN$71),ROW($AN45:$AO45)),COUNTIF($AN$1:$AN$71,"&lt;"&amp;$AN$1:$AN$71),0))</f>
        <v>45</v>
      </c>
      <c r="AP45" t="str">
        <f t="array" ref="AP45">INDEX($AM$1:$AM$71,SMALL(IF($AN$1:$AN$71=$AO45,ROW($AN$1:$AN$71)),COUNTIF($AO$1:$AO45,$AO45)),1)</f>
        <v>Newcastle upon Tyne</v>
      </c>
      <c r="AQ45">
        <f t="shared" si="3"/>
        <v>0.92880750765964637</v>
      </c>
      <c r="BA45" t="s">
        <v>538</v>
      </c>
      <c r="BB45">
        <f t="shared" si="6"/>
        <v>13</v>
      </c>
      <c r="BC45">
        <f t="array" ref="BC45">INDEX($BB$1:$BB$58,MATCH(SMALL(COUNTIF($BB$1:$BB$58,"&lt;"&amp;$BB$1:$BB$58),ROW($BB45:$BC45)),COUNTIF($BB$1:$BB$58,"&lt;"&amp;$BB$1:$BB$58),0))</f>
        <v>45</v>
      </c>
      <c r="BD45" t="str">
        <f t="array" ref="BD45">INDEX($BA$1:$BA$58,SMALL(IF($BB$1:$BB$58=$BC45,ROW($BB$1:$BB$58)),COUNTIF($BC$1:$BC45,$BC45)),1)</f>
        <v>Barnsley</v>
      </c>
      <c r="BE45">
        <f t="shared" si="7"/>
        <v>1.0375806655700368</v>
      </c>
      <c r="BH45" t="s">
        <v>618</v>
      </c>
      <c r="BI45">
        <f t="shared" si="8"/>
        <v>39</v>
      </c>
      <c r="BJ45">
        <f t="array" ref="BJ45">INDEX($BI$1:$BI$48,MATCH(SMALL(COUNTIF($BI$1:$BI$48,"&lt;"&amp;$BI$1:$BI$48),ROW($BI45:$BJ45)),COUNTIF($BI$1:$BI$48,"&lt;"&amp;$BI$1:$BI$48),0))</f>
        <v>45</v>
      </c>
      <c r="BK45" t="str">
        <f t="array" ref="BK45">INDEX($BH$1:$BH$48,SMALL(IF($BI$1:$BI$48=$BJ45,ROW($BI$1:$BI$48)),COUNTIF($BJ$1:$BJ45,$BJ45)),1)</f>
        <v>Lichfield</v>
      </c>
      <c r="BL45">
        <f t="shared" si="9"/>
        <v>1.3071895424836601</v>
      </c>
      <c r="BO45" t="s">
        <v>550</v>
      </c>
      <c r="BP45">
        <f t="shared" si="10"/>
        <v>3</v>
      </c>
      <c r="BQ45" t="str">
        <f t="array" ref="BQ45">INDEX($BP$1:$BP$55,MATCH(SMALL(COUNTIF($BP$1:$BP$55,"&lt;"&amp;$BP$1:$BP$55),ROW($BP45:$BQ45)),COUNTIF($BP$1:$BP$55,"&lt;"&amp;$BP$1:$BP$55),0))</f>
        <v>9999</v>
      </c>
      <c r="BR45" t="str">
        <f t="array" ref="BR45">INDEX($BO$1:$BO$55,SMALL(IF($BP$1:$BP$55=$BQ45,ROW($BP$1:$BP$55)),COUNTIF($BQ$1:$BQ45,$BQ45)),1)</f>
        <v>North Dorset</v>
      </c>
      <c r="BS45" t="str">
        <f t="shared" si="11"/>
        <v/>
      </c>
      <c r="BV45" t="s">
        <v>558</v>
      </c>
      <c r="BW45">
        <f t="shared" si="12"/>
        <v>14</v>
      </c>
      <c r="BX45">
        <f t="array" ref="BX45">INDEX($BW$1:$BW$55,MATCH(SMALL(COUNTIF($BW$1:$BW$55,"&lt;"&amp;$BW$1:$BW$55),ROW($BW45:$BX45)),COUNTIF($BW$1:$BW$55,"&lt;"&amp;$BW$1:$BW$55),0))</f>
        <v>45</v>
      </c>
      <c r="BY45" t="str">
        <f t="array" ref="BY45">INDEX($BV$1:$BV$55,SMALL(IF($BW$1:$BW$55=$BX45,ROW($BW$1:$BW$55)),COUNTIF($BX$1:$BX45,$BX45)),1)</f>
        <v>East Hertfordshire</v>
      </c>
      <c r="BZ45">
        <f t="shared" si="13"/>
        <v>1.133427785648804</v>
      </c>
    </row>
    <row r="46" spans="1:78" x14ac:dyDescent="0.25">
      <c r="A46" t="s">
        <v>109</v>
      </c>
      <c r="B46" t="s">
        <v>110</v>
      </c>
      <c r="C46" t="s">
        <v>58</v>
      </c>
      <c r="D46" t="s">
        <v>18</v>
      </c>
      <c r="E46">
        <v>85928</v>
      </c>
      <c r="F46">
        <v>0.90761983226651455</v>
      </c>
      <c r="G46">
        <f>VLOOKUP($A46,'1213 urban'!$A$4:$C$329,2,FALSE)</f>
        <v>1.2053925455987311</v>
      </c>
      <c r="H46">
        <f>VLOOKUP($A46,'1213 urban'!$A$4:$C$329,3,FALSE)</f>
        <v>38</v>
      </c>
      <c r="I46">
        <f t="shared" si="14"/>
        <v>263</v>
      </c>
      <c r="J46" t="str">
        <f t="shared" si="15"/>
        <v/>
      </c>
      <c r="K46" t="str">
        <f t="shared" si="16"/>
        <v/>
      </c>
      <c r="L46" t="str">
        <f t="shared" si="17"/>
        <v>9999</v>
      </c>
      <c r="M46" t="str">
        <f t="shared" si="18"/>
        <v/>
      </c>
      <c r="N46" t="str">
        <f t="shared" si="19"/>
        <v/>
      </c>
      <c r="O46" t="str">
        <f t="shared" si="20"/>
        <v>9999</v>
      </c>
      <c r="P46" t="str">
        <f t="shared" si="21"/>
        <v/>
      </c>
      <c r="Q46" t="str">
        <f t="shared" si="22"/>
        <v/>
      </c>
      <c r="R46" t="str">
        <f t="shared" si="23"/>
        <v>9999</v>
      </c>
      <c r="S46" t="str">
        <f t="shared" si="24"/>
        <v/>
      </c>
      <c r="T46" t="str">
        <f t="shared" si="25"/>
        <v/>
      </c>
      <c r="U46" t="str">
        <f t="shared" si="26"/>
        <v>9999</v>
      </c>
      <c r="V46" t="str">
        <f t="shared" si="27"/>
        <v/>
      </c>
      <c r="W46" t="str">
        <f t="shared" si="28"/>
        <v/>
      </c>
      <c r="X46" t="str">
        <f t="shared" si="29"/>
        <v>9999</v>
      </c>
      <c r="Y46" t="str">
        <f t="shared" si="30"/>
        <v>Cannock Chase</v>
      </c>
      <c r="Z46">
        <f t="shared" si="31"/>
        <v>1.2053925455987311</v>
      </c>
      <c r="AA46">
        <f t="shared" si="32"/>
        <v>47</v>
      </c>
      <c r="AE46" t="s">
        <v>111</v>
      </c>
      <c r="AF46">
        <f t="shared" si="0"/>
        <v>216</v>
      </c>
      <c r="AG46">
        <f t="array" ref="AG46">INDEX($AF$1:$AF$326,MATCH(SMALL(COUNTIF($AF$1:$AF$326,"&lt;"&amp;$AF$1:$AF$326),ROW($AF46:$AG46)),COUNTIF($AF$1:$AF$326,"&lt;"&amp;$AF$1:$AF$326),0))</f>
        <v>46</v>
      </c>
      <c r="AH46" t="str">
        <f t="array" ref="AH46">INDEX($AE$1:$AE$326,SMALL(IF($AF$1:$AF$326=$AG46,ROW($AF$1:$AF$326)),COUNTIF($AG$1:$AG46,$AG46)),1)</f>
        <v>Oxford</v>
      </c>
      <c r="AI46">
        <f t="shared" si="1"/>
        <v>0.62052917348961478</v>
      </c>
      <c r="AM46" t="s">
        <v>440</v>
      </c>
      <c r="AN46">
        <f t="shared" si="2"/>
        <v>15</v>
      </c>
      <c r="AO46">
        <f t="array" ref="AO46">INDEX($AN$1:$AN$71,MATCH(SMALL(COUNTIF($AN$1:$AN$71,"&lt;"&amp;$AN$1:$AN$71),ROW($AN46:$AO46)),COUNTIF($AN$1:$AN$71,"&lt;"&amp;$AN$1:$AN$71),0))</f>
        <v>46</v>
      </c>
      <c r="AP46" t="str">
        <f t="array" ref="AP46">INDEX($AM$1:$AM$71,SMALL(IF($AN$1:$AN$71=$AO46,ROW($AN$1:$AN$71)),COUNTIF($AO$1:$AO46,$AO46)),1)</f>
        <v>Westminster</v>
      </c>
      <c r="AQ46">
        <f t="shared" si="3"/>
        <v>0.97177654609101527</v>
      </c>
      <c r="BA46" t="s">
        <v>554</v>
      </c>
      <c r="BB46">
        <f t="shared" si="6"/>
        <v>27</v>
      </c>
      <c r="BC46">
        <f t="array" ref="BC46">INDEX($BB$1:$BB$58,MATCH(SMALL(COUNTIF($BB$1:$BB$58,"&lt;"&amp;$BB$1:$BB$58),ROW($BB46:$BC46)),COUNTIF($BB$1:$BB$58,"&lt;"&amp;$BB$1:$BB$58),0))</f>
        <v>46</v>
      </c>
      <c r="BD46" t="str">
        <f t="array" ref="BD46">INDEX($BA$1:$BA$58,SMALL(IF($BB$1:$BB$58=$BC46,ROW($BB$1:$BB$58)),COUNTIF($BC$1:$BC46,$BC46)),1)</f>
        <v>Worcester</v>
      </c>
      <c r="BE46">
        <f t="shared" si="7"/>
        <v>1.0441138084051163</v>
      </c>
      <c r="BH46" t="s">
        <v>632</v>
      </c>
      <c r="BI46">
        <f t="shared" si="8"/>
        <v>40</v>
      </c>
      <c r="BJ46">
        <f t="array" ref="BJ46">INDEX($BI$1:$BI$48,MATCH(SMALL(COUNTIF($BI$1:$BI$48,"&lt;"&amp;$BI$1:$BI$48),ROW($BI46:$BJ46)),COUNTIF($BI$1:$BI$48,"&lt;"&amp;$BI$1:$BI$48),0))</f>
        <v>46</v>
      </c>
      <c r="BK46" t="str">
        <f t="array" ref="BK46">INDEX($BH$1:$BH$48,SMALL(IF($BI$1:$BI$48=$BJ46,ROW($BI$1:$BI$48)),COUNTIF($BJ$1:$BJ46,$BJ46)),1)</f>
        <v>Braintree</v>
      </c>
      <c r="BL46">
        <f t="shared" si="9"/>
        <v>1.3489208633093526</v>
      </c>
      <c r="BO46" t="s">
        <v>570</v>
      </c>
      <c r="BP46">
        <f t="shared" si="10"/>
        <v>9</v>
      </c>
      <c r="BQ46" t="str">
        <f t="array" ref="BQ46">INDEX($BP$1:$BP$55,MATCH(SMALL(COUNTIF($BP$1:$BP$55,"&lt;"&amp;$BP$1:$BP$55),ROW($BP46:$BQ46)),COUNTIF($BP$1:$BP$55,"&lt;"&amp;$BP$1:$BP$55),0))</f>
        <v>9999</v>
      </c>
      <c r="BR46" t="str">
        <f t="array" ref="BR46">INDEX($BO$1:$BO$55,SMALL(IF($BP$1:$BP$55=$BQ46,ROW($BP$1:$BP$55)),COUNTIF($BQ$1:$BQ46,$BQ46)),1)</f>
        <v>North Norfolk</v>
      </c>
      <c r="BS46" t="str">
        <f t="shared" si="11"/>
        <v/>
      </c>
      <c r="BV46" t="s">
        <v>568</v>
      </c>
      <c r="BW46">
        <f t="shared" si="12"/>
        <v>18</v>
      </c>
      <c r="BX46">
        <f t="array" ref="BX46">INDEX($BW$1:$BW$55,MATCH(SMALL(COUNTIF($BW$1:$BW$55,"&lt;"&amp;$BW$1:$BW$55),ROW($BW46:$BX46)),COUNTIF($BW$1:$BW$55,"&lt;"&amp;$BW$1:$BW$55),0))</f>
        <v>46</v>
      </c>
      <c r="BY46" t="str">
        <f t="array" ref="BY46">INDEX($BV$1:$BV$55,SMALL(IF($BW$1:$BW$55=$BX46,ROW($BW$1:$BW$55)),COUNTIF($BX$1:$BX46,$BX46)),1)</f>
        <v>Bolsover</v>
      </c>
      <c r="BZ46">
        <f t="shared" si="13"/>
        <v>1.1363636363636362</v>
      </c>
    </row>
    <row r="47" spans="1:78" x14ac:dyDescent="0.25">
      <c r="A47" t="s">
        <v>111</v>
      </c>
      <c r="B47" t="s">
        <v>112</v>
      </c>
      <c r="C47" t="s">
        <v>9</v>
      </c>
      <c r="D47" t="s">
        <v>23</v>
      </c>
      <c r="E47">
        <v>127582</v>
      </c>
      <c r="F47">
        <v>0.83284047810221362</v>
      </c>
      <c r="G47">
        <f>VLOOKUP($A47,'1213 urban'!$A$4:$C$329,2,FALSE)</f>
        <v>1.0156360716141528</v>
      </c>
      <c r="H47">
        <f>VLOOKUP($A47,'1213 urban'!$A$4:$C$329,3,FALSE)</f>
        <v>43</v>
      </c>
      <c r="I47">
        <f t="shared" si="14"/>
        <v>216</v>
      </c>
      <c r="J47" t="str">
        <f t="shared" si="15"/>
        <v/>
      </c>
      <c r="K47" t="str">
        <f t="shared" si="16"/>
        <v/>
      </c>
      <c r="L47" t="str">
        <f t="shared" si="17"/>
        <v>9999</v>
      </c>
      <c r="M47" t="str">
        <f t="shared" si="18"/>
        <v/>
      </c>
      <c r="N47" t="str">
        <f t="shared" si="19"/>
        <v/>
      </c>
      <c r="O47" t="str">
        <f t="shared" si="20"/>
        <v>9999</v>
      </c>
      <c r="P47" t="str">
        <f t="shared" si="21"/>
        <v>Canterbury</v>
      </c>
      <c r="Q47">
        <f t="shared" si="22"/>
        <v>1.0156360716141528</v>
      </c>
      <c r="R47">
        <f t="shared" si="23"/>
        <v>41</v>
      </c>
      <c r="S47" t="str">
        <f t="shared" si="24"/>
        <v/>
      </c>
      <c r="T47" t="str">
        <f t="shared" si="25"/>
        <v/>
      </c>
      <c r="U47" t="str">
        <f t="shared" si="26"/>
        <v>9999</v>
      </c>
      <c r="V47" t="str">
        <f t="shared" si="27"/>
        <v/>
      </c>
      <c r="W47" t="str">
        <f t="shared" si="28"/>
        <v/>
      </c>
      <c r="X47" t="str">
        <f t="shared" si="29"/>
        <v>9999</v>
      </c>
      <c r="Y47" t="str">
        <f t="shared" si="30"/>
        <v/>
      </c>
      <c r="Z47" t="str">
        <f t="shared" si="31"/>
        <v/>
      </c>
      <c r="AA47" t="str">
        <f t="shared" si="32"/>
        <v>9999</v>
      </c>
      <c r="AE47" t="s">
        <v>113</v>
      </c>
      <c r="AF47">
        <f t="shared" si="0"/>
        <v>90</v>
      </c>
      <c r="AG47">
        <f t="array" ref="AG47">INDEX($AF$1:$AF$326,MATCH(SMALL(COUNTIF($AF$1:$AF$326,"&lt;"&amp;$AF$1:$AF$326),ROW($AF47:$AG47)),COUNTIF($AF$1:$AF$326,"&lt;"&amp;$AF$1:$AF$326),0))</f>
        <v>47</v>
      </c>
      <c r="AH47" t="str">
        <f t="array" ref="AH47">INDEX($AE$1:$AE$326,SMALL(IF($AF$1:$AF$326=$AG47,ROW($AF$1:$AF$326)),COUNTIF($AG$1:$AG47,$AG47)),1)</f>
        <v>Cambridge</v>
      </c>
      <c r="AI47">
        <f t="shared" si="1"/>
        <v>0.62098188194038584</v>
      </c>
      <c r="AM47" t="s">
        <v>444</v>
      </c>
      <c r="AN47">
        <f t="shared" si="2"/>
        <v>53</v>
      </c>
      <c r="AO47">
        <f t="array" ref="AO47">INDEX($AN$1:$AN$71,MATCH(SMALL(COUNTIF($AN$1:$AN$71,"&lt;"&amp;$AN$1:$AN$71),ROW($AN47:$AO47)),COUNTIF($AN$1:$AN$71,"&lt;"&amp;$AN$1:$AN$71),0))</f>
        <v>47</v>
      </c>
      <c r="AP47" t="str">
        <f t="array" ref="AP47">INDEX($AM$1:$AM$71,SMALL(IF($AN$1:$AN$71=$AO47,ROW($AN$1:$AN$71)),COUNTIF($AO$1:$AO47,$AO47)),1)</f>
        <v>St. Helens</v>
      </c>
      <c r="AQ47">
        <f t="shared" si="3"/>
        <v>0.97430715935334877</v>
      </c>
      <c r="BA47" t="s">
        <v>560</v>
      </c>
      <c r="BB47">
        <f t="shared" si="6"/>
        <v>44</v>
      </c>
      <c r="BC47">
        <f t="array" ref="BC47">INDEX($BB$1:$BB$58,MATCH(SMALL(COUNTIF($BB$1:$BB$58,"&lt;"&amp;$BB$1:$BB$58),ROW($BB47:$BC47)),COUNTIF($BB$1:$BB$58,"&lt;"&amp;$BB$1:$BB$58),0))</f>
        <v>47</v>
      </c>
      <c r="BD47" t="str">
        <f t="array" ref="BD47">INDEX($BA$1:$BA$58,SMALL(IF($BB$1:$BB$58=$BC47,ROW($BB$1:$BB$58)),COUNTIF($BC$1:$BC47,$BC47)),1)</f>
        <v>Telford and Wrekin</v>
      </c>
      <c r="BE47">
        <f t="shared" si="7"/>
        <v>1.1042840558371323</v>
      </c>
      <c r="BH47" t="s">
        <v>646</v>
      </c>
      <c r="BI47">
        <f t="shared" si="8"/>
        <v>24</v>
      </c>
      <c r="BJ47">
        <f t="array" ref="BJ47">INDEX($BI$1:$BI$48,MATCH(SMALL(COUNTIF($BI$1:$BI$48,"&lt;"&amp;$BI$1:$BI$48),ROW($BI47:$BJ47)),COUNTIF($BI$1:$BI$48,"&lt;"&amp;$BI$1:$BI$48),0))</f>
        <v>47</v>
      </c>
      <c r="BK47" t="str">
        <f t="array" ref="BK47">INDEX($BH$1:$BH$48,SMALL(IF($BI$1:$BI$48=$BJ47,ROW($BI$1:$BI$48)),COUNTIF($BJ$1:$BJ47,$BJ47)),1)</f>
        <v>North East Derbyshire</v>
      </c>
      <c r="BL47">
        <f t="shared" si="9"/>
        <v>1.5865146256817055</v>
      </c>
      <c r="BO47" t="s">
        <v>590</v>
      </c>
      <c r="BP47">
        <f t="shared" si="10"/>
        <v>24</v>
      </c>
      <c r="BQ47" t="str">
        <f t="array" ref="BQ47">INDEX($BP$1:$BP$55,MATCH(SMALL(COUNTIF($BP$1:$BP$55,"&lt;"&amp;$BP$1:$BP$55),ROW($BP47:$BQ47)),COUNTIF($BP$1:$BP$55,"&lt;"&amp;$BP$1:$BP$55),0))</f>
        <v>9999</v>
      </c>
      <c r="BR47" t="str">
        <f t="array" ref="BR47">INDEX($BO$1:$BO$55,SMALL(IF($BP$1:$BP$55=$BQ47,ROW($BP$1:$BP$55)),COUNTIF($BQ$1:$BQ47,$BQ47)),1)</f>
        <v>Purbeck</v>
      </c>
      <c r="BS47" t="str">
        <f t="shared" si="11"/>
        <v/>
      </c>
      <c r="BV47" t="s">
        <v>596</v>
      </c>
      <c r="BW47">
        <f t="shared" si="12"/>
        <v>5</v>
      </c>
      <c r="BX47">
        <f t="array" ref="BX47">INDEX($BW$1:$BW$55,MATCH(SMALL(COUNTIF($BW$1:$BW$55,"&lt;"&amp;$BW$1:$BW$55),ROW($BW47:$BX47)),COUNTIF($BW$1:$BW$55,"&lt;"&amp;$BW$1:$BW$55),0))</f>
        <v>47</v>
      </c>
      <c r="BY47" t="str">
        <f t="array" ref="BY47">INDEX($BV$1:$BV$55,SMALL(IF($BW$1:$BW$55=$BX47,ROW($BW$1:$BW$55)),COUNTIF($BX$1:$BX47,$BX47)),1)</f>
        <v>Cannock Chase</v>
      </c>
      <c r="BZ47">
        <f t="shared" si="13"/>
        <v>1.2053925455987311</v>
      </c>
    </row>
    <row r="48" spans="1:78" x14ac:dyDescent="0.25">
      <c r="A48" t="s">
        <v>113</v>
      </c>
      <c r="B48" t="s">
        <v>114</v>
      </c>
      <c r="C48" t="s">
        <v>13</v>
      </c>
      <c r="D48" t="s">
        <v>18</v>
      </c>
      <c r="E48">
        <v>73905</v>
      </c>
      <c r="F48">
        <v>0.70696103846411384</v>
      </c>
      <c r="G48">
        <f>VLOOKUP($A48,'1213 urban'!$A$4:$C$329,2,FALSE)</f>
        <v>0.71876946667305575</v>
      </c>
      <c r="H48">
        <f>VLOOKUP($A48,'1213 urban'!$A$4:$C$329,3,FALSE)</f>
        <v>15</v>
      </c>
      <c r="I48">
        <f t="shared" si="14"/>
        <v>90</v>
      </c>
      <c r="J48" t="str">
        <f t="shared" si="15"/>
        <v/>
      </c>
      <c r="K48" t="str">
        <f t="shared" si="16"/>
        <v/>
      </c>
      <c r="L48" t="str">
        <f t="shared" si="17"/>
        <v>9999</v>
      </c>
      <c r="M48" t="str">
        <f t="shared" si="18"/>
        <v/>
      </c>
      <c r="N48" t="str">
        <f t="shared" si="19"/>
        <v/>
      </c>
      <c r="O48" t="str">
        <f t="shared" si="20"/>
        <v>9999</v>
      </c>
      <c r="P48" t="str">
        <f t="shared" si="21"/>
        <v/>
      </c>
      <c r="Q48" t="str">
        <f t="shared" si="22"/>
        <v/>
      </c>
      <c r="R48" t="str">
        <f t="shared" si="23"/>
        <v>9999</v>
      </c>
      <c r="S48" t="str">
        <f t="shared" si="24"/>
        <v/>
      </c>
      <c r="T48" t="str">
        <f t="shared" si="25"/>
        <v/>
      </c>
      <c r="U48" t="str">
        <f t="shared" si="26"/>
        <v>9999</v>
      </c>
      <c r="V48" t="str">
        <f t="shared" si="27"/>
        <v/>
      </c>
      <c r="W48" t="str">
        <f t="shared" si="28"/>
        <v/>
      </c>
      <c r="X48" t="str">
        <f t="shared" si="29"/>
        <v>9999</v>
      </c>
      <c r="Y48" t="str">
        <f t="shared" si="30"/>
        <v>Carlisle</v>
      </c>
      <c r="Z48">
        <f t="shared" si="31"/>
        <v>0.71876946667305575</v>
      </c>
      <c r="AA48">
        <f t="shared" si="32"/>
        <v>19</v>
      </c>
      <c r="AE48" t="s">
        <v>115</v>
      </c>
      <c r="AF48">
        <f t="shared" si="0"/>
        <v>278</v>
      </c>
      <c r="AG48">
        <f t="array" ref="AG48">INDEX($AF$1:$AF$326,MATCH(SMALL(COUNTIF($AF$1:$AF$326,"&lt;"&amp;$AF$1:$AF$326),ROW($AF48:$AG48)),COUNTIF($AF$1:$AF$326,"&lt;"&amp;$AF$1:$AF$326),0))</f>
        <v>48</v>
      </c>
      <c r="AH48" t="str">
        <f t="array" ref="AH48">INDEX($AE$1:$AE$326,SMALL(IF($AF$1:$AF$326=$AG48,ROW($AF$1:$AF$326)),COUNTIF($AG$1:$AG48,$AG48)),1)</f>
        <v>East Lindsey</v>
      </c>
      <c r="AI48">
        <f t="shared" si="1"/>
        <v>0.62505580855433529</v>
      </c>
      <c r="AM48" t="s">
        <v>456</v>
      </c>
      <c r="AN48">
        <f t="shared" si="2"/>
        <v>48</v>
      </c>
      <c r="AO48">
        <f t="array" ref="AO48">INDEX($AN$1:$AN$71,MATCH(SMALL(COUNTIF($AN$1:$AN$71,"&lt;"&amp;$AN$1:$AN$71),ROW($AN48:$AO48)),COUNTIF($AN$1:$AN$71,"&lt;"&amp;$AN$1:$AN$71),0))</f>
        <v>48</v>
      </c>
      <c r="AP48" t="str">
        <f t="array" ref="AP48">INDEX($AM$1:$AM$71,SMALL(IF($AN$1:$AN$71=$AO48,ROW($AN$1:$AN$71)),COUNTIF($AO$1:$AO48,$AO48)),1)</f>
        <v>Runnymede</v>
      </c>
      <c r="AQ48">
        <f t="shared" si="3"/>
        <v>1.0114780773121068</v>
      </c>
      <c r="BA48" t="s">
        <v>564</v>
      </c>
      <c r="BB48">
        <f t="shared" si="6"/>
        <v>53</v>
      </c>
      <c r="BC48">
        <f t="array" ref="BC48">INDEX($BB$1:$BB$58,MATCH(SMALL(COUNTIF($BB$1:$BB$58,"&lt;"&amp;$BB$1:$BB$58),ROW($BB48:$BC48)),COUNTIF($BB$1:$BB$58,"&lt;"&amp;$BB$1:$BB$58),0))</f>
        <v>48</v>
      </c>
      <c r="BD48" t="str">
        <f t="array" ref="BD48">INDEX($BA$1:$BA$58,SMALL(IF($BB$1:$BB$58=$BC48,ROW($BB$1:$BB$58)),COUNTIF($BC$1:$BC48,$BC48)),1)</f>
        <v>Slough</v>
      </c>
      <c r="BE48">
        <f t="shared" si="7"/>
        <v>1.1102886750555143</v>
      </c>
      <c r="BH48" t="s">
        <v>648</v>
      </c>
      <c r="BI48">
        <f t="shared" si="8"/>
        <v>20</v>
      </c>
      <c r="BJ48" t="str">
        <f t="array" ref="BJ48">INDEX($BI$1:$BI$48,MATCH(SMALL(COUNTIF($BI$1:$BI$48,"&lt;"&amp;$BI$1:$BI$48),ROW($BI48:$BJ48)),COUNTIF($BI$1:$BI$48,"&lt;"&amp;$BI$1:$BI$48),0))</f>
        <v>9999</v>
      </c>
      <c r="BK48" t="str">
        <f t="array" ref="BK48">INDEX($BH$1:$BH$48,SMALL(IF($BI$1:$BI$48=$BJ48,ROW($BI$1:$BI$48)),COUNTIF($BJ$1:$BJ48,$BJ48)),1)</f>
        <v>Dover</v>
      </c>
      <c r="BL48" t="str">
        <f t="shared" si="9"/>
        <v/>
      </c>
      <c r="BO48" t="s">
        <v>598</v>
      </c>
      <c r="BP48">
        <f t="shared" si="10"/>
        <v>1</v>
      </c>
      <c r="BQ48" t="str">
        <f t="array" ref="BQ48">INDEX($BP$1:$BP$55,MATCH(SMALL(COUNTIF($BP$1:$BP$55,"&lt;"&amp;$BP$1:$BP$55),ROW($BP48:$BQ48)),COUNTIF($BP$1:$BP$55,"&lt;"&amp;$BP$1:$BP$55),0))</f>
        <v>9999</v>
      </c>
      <c r="BR48" t="str">
        <f t="array" ref="BR48">INDEX($BO$1:$BO$55,SMALL(IF($BP$1:$BP$55=$BQ48,ROW($BP$1:$BP$55)),COUNTIF($BQ$1:$BQ48,$BQ48)),1)</f>
        <v>Richmondshire</v>
      </c>
      <c r="BS48" t="str">
        <f t="shared" si="11"/>
        <v/>
      </c>
      <c r="BV48" t="s">
        <v>602</v>
      </c>
      <c r="BW48">
        <f t="shared" si="12"/>
        <v>54</v>
      </c>
      <c r="BX48">
        <f t="array" ref="BX48">INDEX($BW$1:$BW$55,MATCH(SMALL(COUNTIF($BW$1:$BW$55,"&lt;"&amp;$BW$1:$BW$55),ROW($BW48:$BX48)),COUNTIF($BW$1:$BW$55,"&lt;"&amp;$BW$1:$BW$55),0))</f>
        <v>48</v>
      </c>
      <c r="BY48" t="str">
        <f t="array" ref="BY48">INDEX($BV$1:$BV$55,SMALL(IF($BW$1:$BW$55=$BX48,ROW($BW$1:$BW$55)),COUNTIF($BX$1:$BX48,$BX48)),1)</f>
        <v>Scarborough</v>
      </c>
      <c r="BZ48">
        <f t="shared" si="13"/>
        <v>1.311114870580274</v>
      </c>
    </row>
    <row r="49" spans="1:78" x14ac:dyDescent="0.25">
      <c r="A49" t="s">
        <v>115</v>
      </c>
      <c r="B49" t="s">
        <v>116</v>
      </c>
      <c r="C49" t="s">
        <v>31</v>
      </c>
      <c r="D49" t="s">
        <v>10</v>
      </c>
      <c r="E49">
        <v>89402</v>
      </c>
      <c r="F49">
        <v>1</v>
      </c>
      <c r="G49">
        <f>VLOOKUP($A49,'1213 urban'!$A$4:$C$329,2,FALSE)</f>
        <v>1.3481392131124279</v>
      </c>
      <c r="H49">
        <f>VLOOKUP($A49,'1213 urban'!$A$4:$C$329,3,FALSE)</f>
        <v>38</v>
      </c>
      <c r="I49">
        <f t="shared" si="14"/>
        <v>278</v>
      </c>
      <c r="J49" t="str">
        <f t="shared" si="15"/>
        <v/>
      </c>
      <c r="K49" t="str">
        <f t="shared" si="16"/>
        <v/>
      </c>
      <c r="L49" t="str">
        <f t="shared" si="17"/>
        <v>9999</v>
      </c>
      <c r="M49" t="str">
        <f t="shared" si="18"/>
        <v>Castle Point</v>
      </c>
      <c r="N49">
        <f t="shared" si="19"/>
        <v>1.3481392131124279</v>
      </c>
      <c r="O49">
        <f t="shared" si="20"/>
        <v>38</v>
      </c>
      <c r="P49" t="str">
        <f t="shared" si="21"/>
        <v/>
      </c>
      <c r="Q49" t="str">
        <f t="shared" si="22"/>
        <v/>
      </c>
      <c r="R49" t="str">
        <f t="shared" si="23"/>
        <v>9999</v>
      </c>
      <c r="S49" t="str">
        <f t="shared" si="24"/>
        <v/>
      </c>
      <c r="T49" t="str">
        <f t="shared" si="25"/>
        <v/>
      </c>
      <c r="U49" t="str">
        <f t="shared" si="26"/>
        <v>9999</v>
      </c>
      <c r="V49" t="str">
        <f t="shared" si="27"/>
        <v/>
      </c>
      <c r="W49" t="str">
        <f t="shared" si="28"/>
        <v/>
      </c>
      <c r="X49" t="str">
        <f t="shared" si="29"/>
        <v>9999</v>
      </c>
      <c r="Y49" t="str">
        <f t="shared" si="30"/>
        <v/>
      </c>
      <c r="Z49" t="str">
        <f t="shared" si="31"/>
        <v/>
      </c>
      <c r="AA49" t="str">
        <f t="shared" si="32"/>
        <v>9999</v>
      </c>
      <c r="AE49" t="s">
        <v>117</v>
      </c>
      <c r="AF49">
        <f t="shared" si="0"/>
        <v>82</v>
      </c>
      <c r="AG49">
        <f t="array" ref="AG49">INDEX($AF$1:$AF$326,MATCH(SMALL(COUNTIF($AF$1:$AF$326,"&lt;"&amp;$AF$1:$AF$326),ROW($AF49:$AG49)),COUNTIF($AF$1:$AF$326,"&lt;"&amp;$AF$1:$AF$326),0))</f>
        <v>49</v>
      </c>
      <c r="AH49" t="str">
        <f t="array" ref="AH49">INDEX($AE$1:$AE$326,SMALL(IF($AF$1:$AF$326=$AG49,ROW($AF$1:$AF$326)),COUNTIF($AG$1:$AG49,$AG49)),1)</f>
        <v>King`s Lynn and West Norfolk</v>
      </c>
      <c r="AI49">
        <f t="shared" si="1"/>
        <v>0.62549755487319458</v>
      </c>
      <c r="AM49" t="s">
        <v>466</v>
      </c>
      <c r="AN49">
        <f t="shared" si="2"/>
        <v>52</v>
      </c>
      <c r="AO49">
        <f t="array" ref="AO49">INDEX($AN$1:$AN$71,MATCH(SMALL(COUNTIF($AN$1:$AN$71,"&lt;"&amp;$AN$1:$AN$71),ROW($AN49:$AO49)),COUNTIF($AN$1:$AN$71,"&lt;"&amp;$AN$1:$AN$71),0))</f>
        <v>49</v>
      </c>
      <c r="AP49" t="str">
        <f t="array" ref="AP49">INDEX($AM$1:$AM$71,SMALL(IF($AN$1:$AN$71=$AO49,ROW($AN$1:$AN$71)),COUNTIF($AO$1:$AO49,$AO49)),1)</f>
        <v>Bradford</v>
      </c>
      <c r="AQ49">
        <f t="shared" si="3"/>
        <v>1.0204339796081872</v>
      </c>
      <c r="BA49" t="s">
        <v>572</v>
      </c>
      <c r="BB49">
        <f t="shared" si="6"/>
        <v>47</v>
      </c>
      <c r="BC49">
        <f t="array" ref="BC49">INDEX($BB$1:$BB$58,MATCH(SMALL(COUNTIF($BB$1:$BB$58,"&lt;"&amp;$BB$1:$BB$58),ROW($BB49:$BC49)),COUNTIF($BB$1:$BB$58,"&lt;"&amp;$BB$1:$BB$58),0))</f>
        <v>49</v>
      </c>
      <c r="BD49" t="str">
        <f t="array" ref="BD49">INDEX($BA$1:$BA$58,SMALL(IF($BB$1:$BB$58=$BC49,ROW($BB$1:$BB$58)),COUNTIF($BC$1:$BC49,$BC49)),1)</f>
        <v>Derby</v>
      </c>
      <c r="BE49">
        <f t="shared" si="7"/>
        <v>1.1331587429492345</v>
      </c>
      <c r="BH49" t="s">
        <v>678</v>
      </c>
      <c r="BO49" t="s">
        <v>620</v>
      </c>
      <c r="BP49">
        <f t="shared" si="10"/>
        <v>10</v>
      </c>
      <c r="BQ49" t="str">
        <f t="array" ref="BQ49">INDEX($BP$1:$BP$55,MATCH(SMALL(COUNTIF($BP$1:$BP$55,"&lt;"&amp;$BP$1:$BP$55),ROW($BP49:$BQ49)),COUNTIF($BP$1:$BP$55,"&lt;"&amp;$BP$1:$BP$55),0))</f>
        <v>9999</v>
      </c>
      <c r="BR49" t="str">
        <f t="array" ref="BR49">INDEX($BO$1:$BO$55,SMALL(IF($BP$1:$BP$55=$BQ49,ROW($BP$1:$BP$55)),COUNTIF($BQ$1:$BQ49,$BQ49)),1)</f>
        <v>Rutland</v>
      </c>
      <c r="BS49" t="str">
        <f t="shared" si="11"/>
        <v/>
      </c>
      <c r="BV49" t="s">
        <v>612</v>
      </c>
      <c r="BW49">
        <f t="shared" si="12"/>
        <v>33</v>
      </c>
      <c r="BX49">
        <f t="array" ref="BX49">INDEX($BW$1:$BW$55,MATCH(SMALL(COUNTIF($BW$1:$BW$55,"&lt;"&amp;$BW$1:$BW$55),ROW($BW49:$BX49)),COUNTIF($BW$1:$BW$55,"&lt;"&amp;$BW$1:$BW$55),0))</f>
        <v>49</v>
      </c>
      <c r="BY49" t="str">
        <f t="array" ref="BY49">INDEX($BV$1:$BV$55,SMALL(IF($BW$1:$BW$55=$BX49,ROW($BW$1:$BW$55)),COUNTIF($BX$1:$BX49,$BX49)),1)</f>
        <v>East Staffordshire</v>
      </c>
      <c r="BZ49">
        <f t="shared" si="13"/>
        <v>1.3556407882555217</v>
      </c>
    </row>
    <row r="50" spans="1:78" x14ac:dyDescent="0.25">
      <c r="A50" t="s">
        <v>117</v>
      </c>
      <c r="B50" t="s">
        <v>118</v>
      </c>
      <c r="C50" t="s">
        <v>31</v>
      </c>
      <c r="D50" t="s">
        <v>28</v>
      </c>
      <c r="E50">
        <v>156580</v>
      </c>
      <c r="F50">
        <v>0.61399999999999999</v>
      </c>
      <c r="G50">
        <f>VLOOKUP($A50,'1213 urban'!$A$4:$C$329,2,FALSE)</f>
        <v>0.69678318429915231</v>
      </c>
      <c r="H50">
        <f>VLOOKUP($A50,'1213 urban'!$A$4:$C$329,3,FALSE)</f>
        <v>42</v>
      </c>
      <c r="I50">
        <f t="shared" si="14"/>
        <v>82</v>
      </c>
      <c r="J50" t="str">
        <f t="shared" si="15"/>
        <v/>
      </c>
      <c r="K50" t="str">
        <f t="shared" si="16"/>
        <v/>
      </c>
      <c r="L50" t="str">
        <f t="shared" si="17"/>
        <v>9999</v>
      </c>
      <c r="M50" t="str">
        <f t="shared" si="18"/>
        <v/>
      </c>
      <c r="N50" t="str">
        <f t="shared" si="19"/>
        <v/>
      </c>
      <c r="O50" t="str">
        <f t="shared" si="20"/>
        <v>9999</v>
      </c>
      <c r="P50" t="str">
        <f t="shared" si="21"/>
        <v/>
      </c>
      <c r="Q50" t="str">
        <f t="shared" si="22"/>
        <v/>
      </c>
      <c r="R50" t="str">
        <f t="shared" si="23"/>
        <v>9999</v>
      </c>
      <c r="S50" t="str">
        <f t="shared" si="24"/>
        <v>Central Bedfordshire</v>
      </c>
      <c r="T50">
        <f t="shared" si="25"/>
        <v>0.69678318429915231</v>
      </c>
      <c r="U50">
        <f t="shared" si="26"/>
        <v>23</v>
      </c>
      <c r="V50" t="str">
        <f t="shared" si="27"/>
        <v/>
      </c>
      <c r="W50" t="str">
        <f t="shared" si="28"/>
        <v/>
      </c>
      <c r="X50" t="str">
        <f t="shared" si="29"/>
        <v>9999</v>
      </c>
      <c r="Y50" t="str">
        <f t="shared" si="30"/>
        <v/>
      </c>
      <c r="Z50" t="str">
        <f t="shared" si="31"/>
        <v/>
      </c>
      <c r="AA50" t="str">
        <f t="shared" si="32"/>
        <v>9999</v>
      </c>
      <c r="AE50" t="s">
        <v>119</v>
      </c>
      <c r="AF50">
        <f t="shared" si="0"/>
        <v>167</v>
      </c>
      <c r="AG50">
        <f t="array" ref="AG50">INDEX($AF$1:$AF$326,MATCH(SMALL(COUNTIF($AF$1:$AF$326,"&lt;"&amp;$AF$1:$AF$326),ROW($AF50:$AG50)),COUNTIF($AF$1:$AF$326,"&lt;"&amp;$AF$1:$AF$326),0))</f>
        <v>50</v>
      </c>
      <c r="AH50" t="str">
        <f t="array" ref="AH50">INDEX($AE$1:$AE$326,SMALL(IF($AF$1:$AF$326=$AG50,ROW($AF$1:$AF$326)),COUNTIF($AG$1:$AG50,$AG50)),1)</f>
        <v>Newham</v>
      </c>
      <c r="AI50">
        <f t="shared" si="1"/>
        <v>0.62638653268954714</v>
      </c>
      <c r="AM50" t="s">
        <v>468</v>
      </c>
      <c r="AN50">
        <f t="shared" si="2"/>
        <v>60</v>
      </c>
      <c r="AO50">
        <f t="array" ref="AO50">INDEX($AN$1:$AN$71,MATCH(SMALL(COUNTIF($AN$1:$AN$71,"&lt;"&amp;$AN$1:$AN$71),ROW($AN50:$AO50)),COUNTIF($AN$1:$AN$71,"&lt;"&amp;$AN$1:$AN$71),0))</f>
        <v>50</v>
      </c>
      <c r="AP50" t="str">
        <f t="array" ref="AP50">INDEX($AM$1:$AM$71,SMALL(IF($AN$1:$AN$71=$AO50,ROW($AN$1:$AN$71)),COUNTIF($AO$1:$AO50,$AO50)),1)</f>
        <v>North Tyneside</v>
      </c>
      <c r="AQ50">
        <f t="shared" si="3"/>
        <v>1.0295040803515381</v>
      </c>
      <c r="BA50" t="s">
        <v>580</v>
      </c>
      <c r="BB50">
        <f t="shared" si="6"/>
        <v>18</v>
      </c>
      <c r="BC50">
        <f t="array" ref="BC50">INDEX($BB$1:$BB$58,MATCH(SMALL(COUNTIF($BB$1:$BB$58,"&lt;"&amp;$BB$1:$BB$58),ROW($BB50:$BC50)),COUNTIF($BB$1:$BB$58,"&lt;"&amp;$BB$1:$BB$58),0))</f>
        <v>50</v>
      </c>
      <c r="BD50" t="str">
        <f t="array" ref="BD50">INDEX($BA$1:$BA$58,SMALL(IF($BB$1:$BB$58=$BC50,ROW($BB$1:$BB$58)),COUNTIF($BC$1:$BC50,$BC50)),1)</f>
        <v>Blackburn with Darwen</v>
      </c>
      <c r="BE50">
        <f t="shared" si="7"/>
        <v>1.1468747662619363</v>
      </c>
      <c r="BH50" t="s">
        <v>678</v>
      </c>
      <c r="BO50" t="s">
        <v>628</v>
      </c>
      <c r="BP50" t="str">
        <f t="shared" si="10"/>
        <v>9999</v>
      </c>
      <c r="BQ50" t="str">
        <f t="array" ref="BQ50">INDEX($BP$1:$BP$55,MATCH(SMALL(COUNTIF($BP$1:$BP$55,"&lt;"&amp;$BP$1:$BP$55),ROW($BP50:$BQ50)),COUNTIF($BP$1:$BP$55,"&lt;"&amp;$BP$1:$BP$55),0))</f>
        <v>9999</v>
      </c>
      <c r="BR50" t="str">
        <f t="array" ref="BR50">INDEX($BO$1:$BO$55,SMALL(IF($BP$1:$BP$55=$BQ50,ROW($BP$1:$BP$55)),COUNTIF($BQ$1:$BQ50,$BQ50)),1)</f>
        <v>Ryedale</v>
      </c>
      <c r="BS50" t="str">
        <f t="shared" si="11"/>
        <v/>
      </c>
      <c r="BV50" t="s">
        <v>616</v>
      </c>
      <c r="BW50">
        <f t="shared" si="12"/>
        <v>13</v>
      </c>
      <c r="BX50">
        <f t="array" ref="BX50">INDEX($BW$1:$BW$55,MATCH(SMALL(COUNTIF($BW$1:$BW$55,"&lt;"&amp;$BW$1:$BW$55),ROW($BW50:$BX50)),COUNTIF($BW$1:$BW$55,"&lt;"&amp;$BW$1:$BW$55),0))</f>
        <v>50</v>
      </c>
      <c r="BY50" t="str">
        <f t="array" ref="BY50">INDEX($BV$1:$BV$55,SMALL(IF($BW$1:$BW$55=$BX50,ROW($BW$1:$BW$55)),COUNTIF($BX$1:$BX50,$BX50)),1)</f>
        <v>South Staffordshire</v>
      </c>
      <c r="BZ50">
        <f t="shared" si="13"/>
        <v>1.3572613482129392</v>
      </c>
    </row>
    <row r="51" spans="1:78" x14ac:dyDescent="0.25">
      <c r="A51" t="s">
        <v>119</v>
      </c>
      <c r="B51" t="s">
        <v>120</v>
      </c>
      <c r="C51" t="s">
        <v>17</v>
      </c>
      <c r="D51" t="s">
        <v>23</v>
      </c>
      <c r="E51">
        <v>124874</v>
      </c>
      <c r="F51">
        <v>0.74852391998897061</v>
      </c>
      <c r="G51">
        <f>VLOOKUP($A51,'1213 urban'!$A$4:$C$329,2,FALSE)</f>
        <v>0.8835037233371198</v>
      </c>
      <c r="H51">
        <f>VLOOKUP($A51,'1213 urban'!$A$4:$C$329,3,FALSE)</f>
        <v>35</v>
      </c>
      <c r="I51">
        <f t="shared" si="14"/>
        <v>167</v>
      </c>
      <c r="J51" t="str">
        <f t="shared" si="15"/>
        <v/>
      </c>
      <c r="K51" t="str">
        <f t="shared" si="16"/>
        <v/>
      </c>
      <c r="L51" t="str">
        <f t="shared" si="17"/>
        <v>9999</v>
      </c>
      <c r="M51" t="str">
        <f t="shared" si="18"/>
        <v/>
      </c>
      <c r="N51" t="str">
        <f t="shared" si="19"/>
        <v/>
      </c>
      <c r="O51" t="str">
        <f t="shared" si="20"/>
        <v>9999</v>
      </c>
      <c r="P51" t="str">
        <f t="shared" si="21"/>
        <v>Charnwood</v>
      </c>
      <c r="Q51">
        <f t="shared" si="22"/>
        <v>0.8835037233371198</v>
      </c>
      <c r="R51">
        <f t="shared" si="23"/>
        <v>26</v>
      </c>
      <c r="S51" t="str">
        <f t="shared" si="24"/>
        <v/>
      </c>
      <c r="T51" t="str">
        <f t="shared" si="25"/>
        <v/>
      </c>
      <c r="U51" t="str">
        <f t="shared" si="26"/>
        <v>9999</v>
      </c>
      <c r="V51" t="str">
        <f t="shared" si="27"/>
        <v/>
      </c>
      <c r="W51" t="str">
        <f t="shared" si="28"/>
        <v/>
      </c>
      <c r="X51" t="str">
        <f t="shared" si="29"/>
        <v>9999</v>
      </c>
      <c r="Y51" t="str">
        <f t="shared" si="30"/>
        <v/>
      </c>
      <c r="Z51" t="str">
        <f t="shared" si="31"/>
        <v/>
      </c>
      <c r="AA51" t="str">
        <f t="shared" si="32"/>
        <v>9999</v>
      </c>
      <c r="AE51" t="s">
        <v>121</v>
      </c>
      <c r="AF51">
        <f t="shared" si="0"/>
        <v>162</v>
      </c>
      <c r="AG51">
        <f t="array" ref="AG51">INDEX($AF$1:$AF$326,MATCH(SMALL(COUNTIF($AF$1:$AF$326,"&lt;"&amp;$AF$1:$AF$326),ROW($AF51:$AG51)),COUNTIF($AF$1:$AF$326,"&lt;"&amp;$AF$1:$AF$326),0))</f>
        <v>51</v>
      </c>
      <c r="AH51" t="str">
        <f t="array" ref="AH51">INDEX($AE$1:$AE$326,SMALL(IF($AF$1:$AF$326=$AG51,ROW($AF$1:$AF$326)),COUNTIF($AG$1:$AG51,$AG51)),1)</f>
        <v>Rushcliffe</v>
      </c>
      <c r="AI51">
        <f t="shared" si="1"/>
        <v>0.63149917905106723</v>
      </c>
      <c r="AM51" t="s">
        <v>474</v>
      </c>
      <c r="AN51">
        <f t="shared" si="2"/>
        <v>57</v>
      </c>
      <c r="AO51">
        <f t="array" ref="AO51">INDEX($AN$1:$AN$71,MATCH(SMALL(COUNTIF($AN$1:$AN$71,"&lt;"&amp;$AN$1:$AN$71),ROW($AN51:$AO51)),COUNTIF($AN$1:$AN$71,"&lt;"&amp;$AN$1:$AN$71),0))</f>
        <v>51</v>
      </c>
      <c r="AP51" t="str">
        <f t="array" ref="AP51">INDEX($AM$1:$AM$71,SMALL(IF($AN$1:$AN$71=$AO51,ROW($AN$1:$AN$71)),COUNTIF($AO$1:$AO51,$AO51)),1)</f>
        <v>Liverpool</v>
      </c>
      <c r="AQ51">
        <f t="shared" si="3"/>
        <v>1.0337280511018117</v>
      </c>
      <c r="BA51" t="s">
        <v>584</v>
      </c>
      <c r="BB51">
        <f t="shared" si="6"/>
        <v>43</v>
      </c>
      <c r="BC51">
        <f t="array" ref="BC51">INDEX($BB$1:$BB$58,MATCH(SMALL(COUNTIF($BB$1:$BB$58,"&lt;"&amp;$BB$1:$BB$58),ROW($BB51:$BC51)),COUNTIF($BB$1:$BB$58,"&lt;"&amp;$BB$1:$BB$58),0))</f>
        <v>51</v>
      </c>
      <c r="BD51" t="str">
        <f t="array" ref="BD51">INDEX($BA$1:$BA$58,SMALL(IF($BB$1:$BB$58=$BC51,ROW($BB$1:$BB$58)),COUNTIF($BC$1:$BC51,$BC51)),1)</f>
        <v>Plymouth</v>
      </c>
      <c r="BE51">
        <f t="shared" si="7"/>
        <v>1.193225558121632</v>
      </c>
      <c r="BH51" t="s">
        <v>678</v>
      </c>
      <c r="BO51" t="s">
        <v>630</v>
      </c>
      <c r="BP51">
        <f t="shared" si="10"/>
        <v>15</v>
      </c>
      <c r="BQ51" t="str">
        <f t="array" ref="BQ51">INDEX($BP$1:$BP$55,MATCH(SMALL(COUNTIF($BP$1:$BP$55,"&lt;"&amp;$BP$1:$BP$55),ROW($BP51:$BQ51)),COUNTIF($BP$1:$BP$55,"&lt;"&amp;$BP$1:$BP$55),0))</f>
        <v>9999</v>
      </c>
      <c r="BR51" t="str">
        <f t="array" ref="BR51">INDEX($BO$1:$BO$55,SMALL(IF($BP$1:$BP$55=$BQ51,ROW($BP$1:$BP$55)),COUNTIF($BQ$1:$BQ51,$BQ51)),1)</f>
        <v>South Hams</v>
      </c>
      <c r="BS51" t="str">
        <f t="shared" si="11"/>
        <v/>
      </c>
      <c r="BV51" t="s">
        <v>622</v>
      </c>
      <c r="BW51">
        <f t="shared" si="12"/>
        <v>21</v>
      </c>
      <c r="BX51">
        <f t="array" ref="BX51">INDEX($BW$1:$BW$55,MATCH(SMALL(COUNTIF($BW$1:$BW$55,"&lt;"&amp;$BW$1:$BW$55),ROW($BW51:$BX51)),COUNTIF($BW$1:$BW$55,"&lt;"&amp;$BW$1:$BW$55),0))</f>
        <v>51</v>
      </c>
      <c r="BY51" t="str">
        <f t="array" ref="BY51">INDEX($BV$1:$BV$55,SMALL(IF($BW$1:$BW$55=$BX51,ROW($BW$1:$BW$55)),COUNTIF($BX$1:$BX51,$BX51)),1)</f>
        <v>Wyre</v>
      </c>
      <c r="BZ51">
        <f t="shared" si="13"/>
        <v>1.3745354579239424</v>
      </c>
    </row>
    <row r="52" spans="1:78" x14ac:dyDescent="0.25">
      <c r="A52" t="s">
        <v>121</v>
      </c>
      <c r="B52" t="s">
        <v>122</v>
      </c>
      <c r="C52" t="s">
        <v>31</v>
      </c>
      <c r="D52" t="s">
        <v>23</v>
      </c>
      <c r="E52">
        <v>131725</v>
      </c>
      <c r="F52">
        <v>0.77694612544384278</v>
      </c>
      <c r="G52">
        <f>VLOOKUP($A52,'1213 urban'!$A$4:$C$329,2,FALSE)</f>
        <v>0.87280917857394247</v>
      </c>
      <c r="H52">
        <f>VLOOKUP($A52,'1213 urban'!$A$4:$C$329,3,FALSE)</f>
        <v>62</v>
      </c>
      <c r="I52">
        <f t="shared" si="14"/>
        <v>162</v>
      </c>
      <c r="J52" t="str">
        <f t="shared" si="15"/>
        <v/>
      </c>
      <c r="K52" t="str">
        <f t="shared" si="16"/>
        <v/>
      </c>
      <c r="L52" t="str">
        <f t="shared" si="17"/>
        <v>9999</v>
      </c>
      <c r="M52" t="str">
        <f t="shared" si="18"/>
        <v/>
      </c>
      <c r="N52" t="str">
        <f t="shared" si="19"/>
        <v/>
      </c>
      <c r="O52" t="str">
        <f t="shared" si="20"/>
        <v>9999</v>
      </c>
      <c r="P52" t="str">
        <f t="shared" si="21"/>
        <v>Chelmsford</v>
      </c>
      <c r="Q52">
        <f t="shared" si="22"/>
        <v>0.87280917857394247</v>
      </c>
      <c r="R52">
        <f t="shared" si="23"/>
        <v>25</v>
      </c>
      <c r="S52" t="str">
        <f t="shared" si="24"/>
        <v/>
      </c>
      <c r="T52" t="str">
        <f t="shared" si="25"/>
        <v/>
      </c>
      <c r="U52" t="str">
        <f t="shared" si="26"/>
        <v>9999</v>
      </c>
      <c r="V52" t="str">
        <f t="shared" si="27"/>
        <v/>
      </c>
      <c r="W52" t="str">
        <f t="shared" si="28"/>
        <v/>
      </c>
      <c r="X52" t="str">
        <f t="shared" si="29"/>
        <v>9999</v>
      </c>
      <c r="Y52" t="str">
        <f t="shared" si="30"/>
        <v/>
      </c>
      <c r="Z52" t="str">
        <f t="shared" si="31"/>
        <v/>
      </c>
      <c r="AA52" t="str">
        <f t="shared" si="32"/>
        <v>9999</v>
      </c>
      <c r="AE52" t="s">
        <v>123</v>
      </c>
      <c r="AF52">
        <f t="shared" si="0"/>
        <v>212</v>
      </c>
      <c r="AG52">
        <f t="array" ref="AG52">INDEX($AF$1:$AF$326,MATCH(SMALL(COUNTIF($AF$1:$AF$326,"&lt;"&amp;$AF$1:$AF$326),ROW($AF52:$AG52)),COUNTIF($AF$1:$AF$326,"&lt;"&amp;$AF$1:$AF$326),0))</f>
        <v>52</v>
      </c>
      <c r="AH52" t="str">
        <f t="array" ref="AH52">INDEX($AE$1:$AE$326,SMALL(IF($AF$1:$AF$326=$AG52,ROW($AF$1:$AF$326)),COUNTIF($AG$1:$AG52,$AG52)),1)</f>
        <v>Herefordshire County of</v>
      </c>
      <c r="AI52">
        <f t="shared" si="1"/>
        <v>0.6323698991927984</v>
      </c>
      <c r="AM52" t="s">
        <v>488</v>
      </c>
      <c r="AN52">
        <f t="shared" si="2"/>
        <v>42</v>
      </c>
      <c r="AO52">
        <f t="array" ref="AO52">INDEX($AN$1:$AN$71,MATCH(SMALL(COUNTIF($AN$1:$AN$71,"&lt;"&amp;$AN$1:$AN$71),ROW($AN52:$AO52)),COUNTIF($AN$1:$AN$71,"&lt;"&amp;$AN$1:$AN$71),0))</f>
        <v>52</v>
      </c>
      <c r="AP52" t="str">
        <f t="array" ref="AP52">INDEX($AM$1:$AM$71,SMALL(IF($AN$1:$AN$71=$AO52,ROW($AN$1:$AN$71)),COUNTIF($AO$1:$AO52,$AO52)),1)</f>
        <v>Salford</v>
      </c>
      <c r="AQ52">
        <f t="shared" si="3"/>
        <v>1.0501947941956977</v>
      </c>
      <c r="BA52" t="s">
        <v>588</v>
      </c>
      <c r="BB52">
        <f t="shared" si="6"/>
        <v>21</v>
      </c>
      <c r="BC52">
        <f t="array" ref="BC52">INDEX($BB$1:$BB$58,MATCH(SMALL(COUNTIF($BB$1:$BB$58,"&lt;"&amp;$BB$1:$BB$58),ROW($BB52:$BC52)),COUNTIF($BB$1:$BB$58,"&lt;"&amp;$BB$1:$BB$58),0))</f>
        <v>52</v>
      </c>
      <c r="BD52" t="str">
        <f t="array" ref="BD52">INDEX($BA$1:$BA$58,SMALL(IF($BB$1:$BB$58=$BC52,ROW($BB$1:$BB$58)),COUNTIF($BC$1:$BC52,$BC52)),1)</f>
        <v>Hartlepool</v>
      </c>
      <c r="BE52">
        <f t="shared" si="7"/>
        <v>1.4763500085174039</v>
      </c>
      <c r="BH52" t="s">
        <v>678</v>
      </c>
      <c r="BO52" t="s">
        <v>634</v>
      </c>
      <c r="BP52">
        <f t="shared" si="10"/>
        <v>32</v>
      </c>
      <c r="BQ52" t="str">
        <f t="array" ref="BQ52">INDEX($BP$1:$BP$55,MATCH(SMALL(COUNTIF($BP$1:$BP$55,"&lt;"&amp;$BP$1:$BP$55),ROW($BP52:$BQ52)),COUNTIF($BP$1:$BP$55,"&lt;"&amp;$BP$1:$BP$55),0))</f>
        <v>9999</v>
      </c>
      <c r="BR52" t="str">
        <f t="array" ref="BR52">INDEX($BO$1:$BO$55,SMALL(IF($BP$1:$BP$55=$BQ52,ROW($BP$1:$BP$55)),COUNTIF($BQ$1:$BQ52,$BQ52)),1)</f>
        <v>South Norfolk</v>
      </c>
      <c r="BS52" t="str">
        <f t="shared" si="11"/>
        <v/>
      </c>
      <c r="BV52" t="s">
        <v>626</v>
      </c>
      <c r="BW52">
        <f t="shared" si="12"/>
        <v>9</v>
      </c>
      <c r="BX52">
        <f t="array" ref="BX52">INDEX($BW$1:$BW$55,MATCH(SMALL(COUNTIF($BW$1:$BW$55,"&lt;"&amp;$BW$1:$BW$55),ROW($BW52:$BX52)),COUNTIF($BW$1:$BW$55,"&lt;"&amp;$BW$1:$BW$55),0))</f>
        <v>52</v>
      </c>
      <c r="BY52" t="str">
        <f t="array" ref="BY52">INDEX($BV$1:$BV$55,SMALL(IF($BW$1:$BW$55=$BX52,ROW($BW$1:$BW$55)),COUNTIF($BX$1:$BX52,$BX52)),1)</f>
        <v>Amber Valley</v>
      </c>
      <c r="BZ52">
        <f t="shared" si="13"/>
        <v>1.4018306258761442</v>
      </c>
    </row>
    <row r="53" spans="1:78" x14ac:dyDescent="0.25">
      <c r="A53" t="s">
        <v>123</v>
      </c>
      <c r="B53" t="s">
        <v>124</v>
      </c>
      <c r="C53" t="s">
        <v>51</v>
      </c>
      <c r="D53" t="s">
        <v>23</v>
      </c>
      <c r="E53">
        <v>115263</v>
      </c>
      <c r="F53">
        <v>1</v>
      </c>
      <c r="G53">
        <f>VLOOKUP($A53,'1213 urban'!$A$4:$C$329,2,FALSE)</f>
        <v>1.0110893672537509</v>
      </c>
      <c r="H53">
        <f>VLOOKUP($A53,'1213 urban'!$A$4:$C$329,3,FALSE)</f>
        <v>62</v>
      </c>
      <c r="I53">
        <f t="shared" si="14"/>
        <v>212</v>
      </c>
      <c r="J53" t="str">
        <f t="shared" si="15"/>
        <v/>
      </c>
      <c r="K53" t="str">
        <f t="shared" si="16"/>
        <v/>
      </c>
      <c r="L53" t="str">
        <f t="shared" si="17"/>
        <v>9999</v>
      </c>
      <c r="M53" t="str">
        <f t="shared" si="18"/>
        <v/>
      </c>
      <c r="N53" t="str">
        <f t="shared" si="19"/>
        <v/>
      </c>
      <c r="O53" t="str">
        <f t="shared" si="20"/>
        <v>9999</v>
      </c>
      <c r="P53" t="str">
        <f t="shared" si="21"/>
        <v>Cheltenham</v>
      </c>
      <c r="Q53">
        <f t="shared" si="22"/>
        <v>1.0110893672537509</v>
      </c>
      <c r="R53">
        <f t="shared" si="23"/>
        <v>40</v>
      </c>
      <c r="S53" t="str">
        <f t="shared" si="24"/>
        <v/>
      </c>
      <c r="T53" t="str">
        <f t="shared" si="25"/>
        <v/>
      </c>
      <c r="U53" t="str">
        <f t="shared" si="26"/>
        <v>9999</v>
      </c>
      <c r="V53" t="str">
        <f t="shared" si="27"/>
        <v/>
      </c>
      <c r="W53" t="str">
        <f t="shared" si="28"/>
        <v/>
      </c>
      <c r="X53" t="str">
        <f t="shared" si="29"/>
        <v>9999</v>
      </c>
      <c r="Y53" t="str">
        <f t="shared" si="30"/>
        <v/>
      </c>
      <c r="Z53" t="str">
        <f t="shared" si="31"/>
        <v/>
      </c>
      <c r="AA53" t="str">
        <f t="shared" si="32"/>
        <v>9999</v>
      </c>
      <c r="AE53" t="s">
        <v>125</v>
      </c>
      <c r="AF53">
        <f t="shared" si="0"/>
        <v>116</v>
      </c>
      <c r="AG53">
        <f t="array" ref="AG53">INDEX($AF$1:$AF$326,MATCH(SMALL(COUNTIF($AF$1:$AF$326,"&lt;"&amp;$AF$1:$AF$326),ROW($AF53:$AG53)),COUNTIF($AF$1:$AF$326,"&lt;"&amp;$AF$1:$AF$326),0))</f>
        <v>53</v>
      </c>
      <c r="AH53" t="str">
        <f t="array" ref="AH53">INDEX($AE$1:$AE$326,SMALL(IF($AF$1:$AF$326=$AG53,ROW($AF$1:$AF$326)),COUNTIF($AG$1:$AG53,$AG53)),1)</f>
        <v>Hackney</v>
      </c>
      <c r="AI53">
        <f t="shared" si="1"/>
        <v>0.63421405322611524</v>
      </c>
      <c r="AM53" t="s">
        <v>518</v>
      </c>
      <c r="AN53">
        <f t="shared" si="2"/>
        <v>62</v>
      </c>
      <c r="AO53">
        <f t="array" ref="AO53">INDEX($AN$1:$AN$71,MATCH(SMALL(COUNTIF($AN$1:$AN$71,"&lt;"&amp;$AN$1:$AN$71),ROW($AN53:$AO53)),COUNTIF($AN$1:$AN$71,"&lt;"&amp;$AN$1:$AN$71),0))</f>
        <v>53</v>
      </c>
      <c r="AP53" t="str">
        <f t="array" ref="AP53">INDEX($AM$1:$AM$71,SMALL(IF($AN$1:$AN$71=$AO53,ROW($AN$1:$AN$71)),COUNTIF($AO$1:$AO53,$AO53)),1)</f>
        <v>Rochdale</v>
      </c>
      <c r="AQ53">
        <f t="shared" si="3"/>
        <v>1.058608411125012</v>
      </c>
      <c r="BA53" t="s">
        <v>610</v>
      </c>
      <c r="BB53">
        <f t="shared" si="6"/>
        <v>10</v>
      </c>
      <c r="BC53">
        <f t="array" ref="BC53">INDEX($BB$1:$BB$58,MATCH(SMALL(COUNTIF($BB$1:$BB$58,"&lt;"&amp;$BB$1:$BB$58),ROW($BB53:$BC53)),COUNTIF($BB$1:$BB$58,"&lt;"&amp;$BB$1:$BB$58),0))</f>
        <v>53</v>
      </c>
      <c r="BD53" t="str">
        <f t="array" ref="BD53">INDEX($BA$1:$BA$58,SMALL(IF($BB$1:$BB$58=$BC53,ROW($BB$1:$BB$58)),COUNTIF($BC$1:$BC53,$BC53)),1)</f>
        <v>Tamworth</v>
      </c>
      <c r="BE53">
        <f t="shared" si="7"/>
        <v>1.5160128861095319</v>
      </c>
      <c r="BH53" t="s">
        <v>678</v>
      </c>
      <c r="BO53" t="s">
        <v>636</v>
      </c>
      <c r="BP53">
        <f t="shared" si="10"/>
        <v>18</v>
      </c>
      <c r="BQ53" t="str">
        <f t="array" ref="BQ53">INDEX($BP$1:$BP$55,MATCH(SMALL(COUNTIF($BP$1:$BP$55,"&lt;"&amp;$BP$1:$BP$55),ROW($BP53:$BQ53)),COUNTIF($BP$1:$BP$55,"&lt;"&amp;$BP$1:$BP$55),0))</f>
        <v>9999</v>
      </c>
      <c r="BR53" t="str">
        <f t="array" ref="BR53">INDEX($BO$1:$BO$55,SMALL(IF($BP$1:$BP$55=$BQ53,ROW($BP$1:$BP$55)),COUNTIF($BQ$1:$BQ53,$BQ53)),1)</f>
        <v>South Northamptonshire</v>
      </c>
      <c r="BS53" t="str">
        <f t="shared" si="11"/>
        <v/>
      </c>
      <c r="BV53" t="s">
        <v>666</v>
      </c>
      <c r="BW53">
        <f t="shared" si="12"/>
        <v>32</v>
      </c>
      <c r="BX53">
        <f t="array" ref="BX53">INDEX($BW$1:$BW$55,MATCH(SMALL(COUNTIF($BW$1:$BW$55,"&lt;"&amp;$BW$1:$BW$55),ROW($BW53:$BX53)),COUNTIF($BW$1:$BW$55,"&lt;"&amp;$BW$1:$BW$55),0))</f>
        <v>53</v>
      </c>
      <c r="BY53" t="str">
        <f t="array" ref="BY53">INDEX($BV$1:$BV$55,SMALL(IF($BW$1:$BW$55=$BX53,ROW($BW$1:$BW$55)),COUNTIF($BX$1:$BX53,$BX53)),1)</f>
        <v>Epping Forest</v>
      </c>
      <c r="BZ53">
        <f t="shared" si="13"/>
        <v>1.4433241177427225</v>
      </c>
    </row>
    <row r="54" spans="1:78" x14ac:dyDescent="0.25">
      <c r="A54" t="s">
        <v>125</v>
      </c>
      <c r="B54" t="s">
        <v>126</v>
      </c>
      <c r="C54" t="s">
        <v>9</v>
      </c>
      <c r="D54" t="s">
        <v>18</v>
      </c>
      <c r="E54">
        <v>94340</v>
      </c>
      <c r="F54">
        <v>0.67180812806653989</v>
      </c>
      <c r="G54">
        <f>VLOOKUP($A54,'1213 urban'!$A$4:$C$329,2,FALSE)</f>
        <v>0.77202769338048505</v>
      </c>
      <c r="H54">
        <f>VLOOKUP($A54,'1213 urban'!$A$4:$C$329,3,FALSE)</f>
        <v>31</v>
      </c>
      <c r="I54">
        <f t="shared" si="14"/>
        <v>116</v>
      </c>
      <c r="J54" t="str">
        <f t="shared" si="15"/>
        <v/>
      </c>
      <c r="K54" t="str">
        <f t="shared" si="16"/>
        <v/>
      </c>
      <c r="L54" t="str">
        <f t="shared" si="17"/>
        <v>9999</v>
      </c>
      <c r="M54" t="str">
        <f t="shared" si="18"/>
        <v/>
      </c>
      <c r="N54" t="str">
        <f t="shared" si="19"/>
        <v/>
      </c>
      <c r="O54" t="str">
        <f t="shared" si="20"/>
        <v>9999</v>
      </c>
      <c r="P54" t="str">
        <f t="shared" si="21"/>
        <v/>
      </c>
      <c r="Q54" t="str">
        <f t="shared" si="22"/>
        <v/>
      </c>
      <c r="R54" t="str">
        <f t="shared" si="23"/>
        <v>9999</v>
      </c>
      <c r="S54" t="str">
        <f t="shared" si="24"/>
        <v/>
      </c>
      <c r="T54" t="str">
        <f t="shared" si="25"/>
        <v/>
      </c>
      <c r="U54" t="str">
        <f t="shared" si="26"/>
        <v>9999</v>
      </c>
      <c r="V54" t="str">
        <f t="shared" si="27"/>
        <v/>
      </c>
      <c r="W54" t="str">
        <f t="shared" si="28"/>
        <v/>
      </c>
      <c r="X54" t="str">
        <f t="shared" si="29"/>
        <v>9999</v>
      </c>
      <c r="Y54" t="str">
        <f t="shared" si="30"/>
        <v>Cherwell</v>
      </c>
      <c r="Z54">
        <f t="shared" si="31"/>
        <v>0.77202769338048505</v>
      </c>
      <c r="AA54">
        <f t="shared" si="32"/>
        <v>25</v>
      </c>
      <c r="AE54" t="s">
        <v>127</v>
      </c>
      <c r="AF54">
        <f t="shared" si="0"/>
        <v>77</v>
      </c>
      <c r="AG54">
        <f t="array" ref="AG54">INDEX($AF$1:$AF$326,MATCH(SMALL(COUNTIF($AF$1:$AF$326,"&lt;"&amp;$AF$1:$AF$326),ROW($AF54:$AG54)),COUNTIF($AF$1:$AF$326,"&lt;"&amp;$AF$1:$AF$326),0))</f>
        <v>54</v>
      </c>
      <c r="AH54" t="str">
        <f t="array" ref="AH54">INDEX($AE$1:$AE$326,SMALL(IF($AF$1:$AF$326=$AG54,ROW($AF$1:$AF$326)),COUNTIF($AG$1:$AG54,$AG54)),1)</f>
        <v>Hastings</v>
      </c>
      <c r="AI54">
        <f t="shared" si="1"/>
        <v>0.63429417154133483</v>
      </c>
      <c r="AM54" t="s">
        <v>524</v>
      </c>
      <c r="AN54">
        <f t="shared" si="2"/>
        <v>5</v>
      </c>
      <c r="AO54">
        <f t="array" ref="AO54">INDEX($AN$1:$AN$71,MATCH(SMALL(COUNTIF($AN$1:$AN$71,"&lt;"&amp;$AN$1:$AN$71),ROW($AN54:$AO54)),COUNTIF($AN$1:$AN$71,"&lt;"&amp;$AN$1:$AN$71),0))</f>
        <v>54</v>
      </c>
      <c r="AP54" t="str">
        <f t="array" ref="AP54">INDEX($AM$1:$AM$71,SMALL(IF($AN$1:$AN$71=$AO54,ROW($AN$1:$AN$71)),COUNTIF($AO$1:$AO54,$AO54)),1)</f>
        <v>Elmbridge</v>
      </c>
      <c r="AQ54">
        <f t="shared" si="3"/>
        <v>1.064254356791273</v>
      </c>
      <c r="BA54" t="s">
        <v>624</v>
      </c>
      <c r="BB54">
        <f t="shared" si="6"/>
        <v>30</v>
      </c>
      <c r="BC54">
        <f t="array" ref="BC54">INDEX($BB$1:$BB$58,MATCH(SMALL(COUNTIF($BB$1:$BB$58,"&lt;"&amp;$BB$1:$BB$58),ROW($BB54:$BC54)),COUNTIF($BB$1:$BB$58,"&lt;"&amp;$BB$1:$BB$58),0))</f>
        <v>54</v>
      </c>
      <c r="BD54" t="str">
        <f t="array" ref="BD54">INDEX($BA$1:$BA$58,SMALL(IF($BB$1:$BB$58=$BC54,ROW($BB$1:$BB$58)),COUNTIF($BC$1:$BC54,$BC54)),1)</f>
        <v>Chesterfield</v>
      </c>
      <c r="BE54">
        <f t="shared" si="7"/>
        <v>1.5254472333934266</v>
      </c>
      <c r="BH54" t="s">
        <v>678</v>
      </c>
      <c r="BO54" t="s">
        <v>638</v>
      </c>
      <c r="BP54" t="str">
        <f t="shared" si="10"/>
        <v>9999</v>
      </c>
      <c r="BQ54" t="str">
        <f t="array" ref="BQ54">INDEX($BP$1:$BP$55,MATCH(SMALL(COUNTIF($BP$1:$BP$55,"&lt;"&amp;$BP$1:$BP$55),ROW($BP54:$BQ54)),COUNTIF($BP$1:$BP$55,"&lt;"&amp;$BP$1:$BP$55),0))</f>
        <v>9999</v>
      </c>
      <c r="BR54" t="str">
        <f t="array" ref="BR54">INDEX($BO$1:$BO$55,SMALL(IF($BP$1:$BP$55=$BQ54,ROW($BP$1:$BP$55)),COUNTIF($BQ$1:$BQ54,$BQ54)),1)</f>
        <v>West Devon</v>
      </c>
      <c r="BS54" t="str">
        <f t="shared" si="11"/>
        <v/>
      </c>
      <c r="BV54" t="s">
        <v>668</v>
      </c>
      <c r="BW54">
        <f t="shared" si="12"/>
        <v>51</v>
      </c>
      <c r="BX54">
        <f t="array" ref="BX54">INDEX($BW$1:$BW$55,MATCH(SMALL(COUNTIF($BW$1:$BW$55,"&lt;"&amp;$BW$1:$BW$55),ROW($BW54:$BX54)),COUNTIF($BW$1:$BW$55,"&lt;"&amp;$BW$1:$BW$55),0))</f>
        <v>54</v>
      </c>
      <c r="BY54" t="str">
        <f t="array" ref="BY54">INDEX($BV$1:$BV$55,SMALL(IF($BW$1:$BW$55=$BX54,ROW($BW$1:$BW$55)),COUNTIF($BX$1:$BX54,$BX54)),1)</f>
        <v>Wakefield</v>
      </c>
      <c r="BZ54">
        <f t="shared" si="13"/>
        <v>1.4458372520669858</v>
      </c>
    </row>
    <row r="55" spans="1:78" x14ac:dyDescent="0.25">
      <c r="A55" t="s">
        <v>127</v>
      </c>
      <c r="B55" t="s">
        <v>128</v>
      </c>
      <c r="C55" t="s">
        <v>13</v>
      </c>
      <c r="D55" t="s">
        <v>28</v>
      </c>
      <c r="E55">
        <v>278259</v>
      </c>
      <c r="F55">
        <v>0.76500000000000001</v>
      </c>
      <c r="G55">
        <f>VLOOKUP($A55,'1213 urban'!$A$4:$C$329,2,FALSE)</f>
        <v>0.69008046044517535</v>
      </c>
      <c r="H55">
        <f>VLOOKUP($A55,'1213 urban'!$A$4:$C$329,3,FALSE)</f>
        <v>94</v>
      </c>
      <c r="I55">
        <f t="shared" si="14"/>
        <v>77</v>
      </c>
      <c r="J55" t="str">
        <f t="shared" si="15"/>
        <v/>
      </c>
      <c r="K55" t="str">
        <f t="shared" si="16"/>
        <v/>
      </c>
      <c r="L55" t="str">
        <f t="shared" si="17"/>
        <v>9999</v>
      </c>
      <c r="M55" t="str">
        <f t="shared" si="18"/>
        <v/>
      </c>
      <c r="N55" t="str">
        <f t="shared" si="19"/>
        <v/>
      </c>
      <c r="O55" t="str">
        <f t="shared" si="20"/>
        <v>9999</v>
      </c>
      <c r="P55" t="str">
        <f t="shared" si="21"/>
        <v/>
      </c>
      <c r="Q55" t="str">
        <f t="shared" si="22"/>
        <v/>
      </c>
      <c r="R55" t="str">
        <f t="shared" si="23"/>
        <v>9999</v>
      </c>
      <c r="S55" t="str">
        <f t="shared" si="24"/>
        <v>Cheshire East</v>
      </c>
      <c r="T55">
        <f t="shared" si="25"/>
        <v>0.69008046044517535</v>
      </c>
      <c r="U55">
        <f t="shared" si="26"/>
        <v>22</v>
      </c>
      <c r="V55" t="str">
        <f t="shared" si="27"/>
        <v/>
      </c>
      <c r="W55" t="str">
        <f t="shared" si="28"/>
        <v/>
      </c>
      <c r="X55" t="str">
        <f t="shared" si="29"/>
        <v>9999</v>
      </c>
      <c r="Y55" t="str">
        <f t="shared" si="30"/>
        <v/>
      </c>
      <c r="Z55" t="str">
        <f t="shared" si="31"/>
        <v/>
      </c>
      <c r="AA55" t="str">
        <f t="shared" si="32"/>
        <v>9999</v>
      </c>
      <c r="AE55" t="s">
        <v>129</v>
      </c>
      <c r="AF55">
        <f t="shared" si="0"/>
        <v>125</v>
      </c>
      <c r="AG55">
        <f t="array" ref="AG55">INDEX($AF$1:$AF$326,MATCH(SMALL(COUNTIF($AF$1:$AF$326,"&lt;"&amp;$AF$1:$AF$326),ROW($AF55:$AG55)),COUNTIF($AF$1:$AF$326,"&lt;"&amp;$AF$1:$AF$326),0))</f>
        <v>55</v>
      </c>
      <c r="AH55" t="str">
        <f t="array" ref="AH55">INDEX($AE$1:$AE$326,SMALL(IF($AF$1:$AF$326=$AG55,ROW($AF$1:$AF$326)),COUNTIF($AG$1:$AG55,$AG55)),1)</f>
        <v>Rugby</v>
      </c>
      <c r="AI55">
        <f t="shared" si="1"/>
        <v>0.63458882377095083</v>
      </c>
      <c r="AM55" t="s">
        <v>526</v>
      </c>
      <c r="AN55">
        <f t="shared" si="2"/>
        <v>25</v>
      </c>
      <c r="AO55">
        <f t="array" ref="AO55">INDEX($AN$1:$AN$71,MATCH(SMALL(COUNTIF($AN$1:$AN$71,"&lt;"&amp;$AN$1:$AN$71),ROW($AN55:$AO55)),COUNTIF($AN$1:$AN$71,"&lt;"&amp;$AN$1:$AN$71),0))</f>
        <v>55</v>
      </c>
      <c r="AP55" t="str">
        <f t="array" ref="AP55">INDEX($AM$1:$AM$71,SMALL(IF($AN$1:$AN$71=$AO55,ROW($AN$1:$AN$71)),COUNTIF($AO$1:$AO55,$AO55)),1)</f>
        <v>Tameside</v>
      </c>
      <c r="AQ55">
        <f t="shared" si="3"/>
        <v>1.0745998529494938</v>
      </c>
      <c r="BA55" t="s">
        <v>642</v>
      </c>
      <c r="BB55" t="str">
        <f t="shared" si="6"/>
        <v>9999</v>
      </c>
      <c r="BC55">
        <f t="array" ref="BC55">INDEX($BB$1:$BB$58,MATCH(SMALL(COUNTIF($BB$1:$BB$58,"&lt;"&amp;$BB$1:$BB$58),ROW($BB55:$BC55)),COUNTIF($BB$1:$BB$58,"&lt;"&amp;$BB$1:$BB$58),0))</f>
        <v>55</v>
      </c>
      <c r="BD55" t="str">
        <f t="array" ref="BD55">INDEX($BA$1:$BA$58,SMALL(IF($BB$1:$BB$58=$BC55,ROW($BB$1:$BB$58)),COUNTIF($BC$1:$BC55,$BC55)),1)</f>
        <v>Doncaster</v>
      </c>
      <c r="BE55">
        <f t="shared" si="7"/>
        <v>1.5946843853820598</v>
      </c>
      <c r="BH55" t="s">
        <v>678</v>
      </c>
      <c r="BO55" t="s">
        <v>664</v>
      </c>
      <c r="BP55">
        <f t="shared" si="10"/>
        <v>20</v>
      </c>
      <c r="BQ55" t="str">
        <f t="array" ref="BQ55">INDEX($BP$1:$BP$55,MATCH(SMALL(COUNTIF($BP$1:$BP$55,"&lt;"&amp;$BP$1:$BP$55),ROW($BP55:$BQ55)),COUNTIF($BP$1:$BP$55,"&lt;"&amp;$BP$1:$BP$55),0))</f>
        <v>9999</v>
      </c>
      <c r="BR55" t="str">
        <f t="array" ref="BR55">INDEX($BO$1:$BO$55,SMALL(IF($BP$1:$BP$55=$BQ55,ROW($BP$1:$BP$55)),COUNTIF($BQ$1:$BQ55,$BQ55)),1)</f>
        <v>West Somerset</v>
      </c>
      <c r="BS55" t="str">
        <f t="shared" si="11"/>
        <v/>
      </c>
      <c r="BV55" t="s">
        <v>670</v>
      </c>
      <c r="BW55">
        <f t="shared" si="12"/>
        <v>26</v>
      </c>
      <c r="BX55" t="str">
        <f t="array" ref="BX55">INDEX($BW$1:$BW$55,MATCH(SMALL(COUNTIF($BW$1:$BW$55,"&lt;"&amp;$BW$1:$BW$55),ROW($BW55:$BX55)),COUNTIF($BW$1:$BW$55,"&lt;"&amp;$BW$1:$BW$55),0))</f>
        <v>9999</v>
      </c>
      <c r="BY55" t="str">
        <f t="array" ref="BY55">INDEX($BV$1:$BV$55,SMALL(IF($BW$1:$BW$55=$BX55,ROW($BW$1:$BW$55)),COUNTIF($BX$1:$BX55,$BX55)),1)</f>
        <v>South Derbyshire</v>
      </c>
      <c r="BZ55" t="str">
        <f t="shared" si="13"/>
        <v/>
      </c>
    </row>
    <row r="56" spans="1:78" x14ac:dyDescent="0.25">
      <c r="A56" t="s">
        <v>129</v>
      </c>
      <c r="B56" t="s">
        <v>130</v>
      </c>
      <c r="C56" t="s">
        <v>13</v>
      </c>
      <c r="D56" t="s">
        <v>18</v>
      </c>
      <c r="E56">
        <v>241733</v>
      </c>
      <c r="F56">
        <v>0.73899999999999999</v>
      </c>
      <c r="G56">
        <f>VLOOKUP($A56,'1213 urban'!$A$4:$C$329,2,FALSE)</f>
        <v>0.79398136096214922</v>
      </c>
      <c r="H56">
        <f>VLOOKUP($A56,'1213 urban'!$A$4:$C$329,3,FALSE)</f>
        <v>61</v>
      </c>
      <c r="I56">
        <f t="shared" si="14"/>
        <v>125</v>
      </c>
      <c r="J56" t="str">
        <f t="shared" si="15"/>
        <v/>
      </c>
      <c r="K56" t="str">
        <f t="shared" si="16"/>
        <v/>
      </c>
      <c r="L56" t="str">
        <f t="shared" si="17"/>
        <v>9999</v>
      </c>
      <c r="M56" t="str">
        <f t="shared" si="18"/>
        <v/>
      </c>
      <c r="N56" t="str">
        <f t="shared" si="19"/>
        <v/>
      </c>
      <c r="O56" t="str">
        <f t="shared" si="20"/>
        <v>9999</v>
      </c>
      <c r="P56" t="str">
        <f t="shared" si="21"/>
        <v/>
      </c>
      <c r="Q56" t="str">
        <f t="shared" si="22"/>
        <v/>
      </c>
      <c r="R56" t="str">
        <f t="shared" si="23"/>
        <v>9999</v>
      </c>
      <c r="S56" t="str">
        <f t="shared" si="24"/>
        <v/>
      </c>
      <c r="T56" t="str">
        <f t="shared" si="25"/>
        <v/>
      </c>
      <c r="U56" t="str">
        <f t="shared" si="26"/>
        <v>9999</v>
      </c>
      <c r="V56" t="str">
        <f t="shared" si="27"/>
        <v/>
      </c>
      <c r="W56" t="str">
        <f t="shared" si="28"/>
        <v/>
      </c>
      <c r="X56" t="str">
        <f t="shared" si="29"/>
        <v>9999</v>
      </c>
      <c r="Y56" t="str">
        <f t="shared" si="30"/>
        <v>Cheshire West and Chester</v>
      </c>
      <c r="Z56">
        <f t="shared" si="31"/>
        <v>0.79398136096214922</v>
      </c>
      <c r="AA56">
        <f t="shared" si="32"/>
        <v>27</v>
      </c>
      <c r="AE56" t="s">
        <v>131</v>
      </c>
      <c r="AF56">
        <f t="shared" si="0"/>
        <v>293</v>
      </c>
      <c r="AG56">
        <f t="array" ref="AG56">INDEX($AF$1:$AF$326,MATCH(SMALL(COUNTIF($AF$1:$AF$326,"&lt;"&amp;$AF$1:$AF$326),ROW($AF56:$AG56)),COUNTIF($AF$1:$AF$326,"&lt;"&amp;$AF$1:$AF$326),0))</f>
        <v>56</v>
      </c>
      <c r="AH56" t="str">
        <f t="array" ref="AH56">INDEX($AE$1:$AE$326,SMALL(IF($AF$1:$AF$326=$AG56,ROW($AF$1:$AF$326)),COUNTIF($AG$1:$AG56,$AG56)),1)</f>
        <v>Wokingham</v>
      </c>
      <c r="AI56">
        <f t="shared" si="1"/>
        <v>0.63974565263749683</v>
      </c>
      <c r="AM56" t="s">
        <v>532</v>
      </c>
      <c r="AN56">
        <f t="shared" si="2"/>
        <v>47</v>
      </c>
      <c r="AO56">
        <f t="array" ref="AO56">INDEX($AN$1:$AN$71,MATCH(SMALL(COUNTIF($AN$1:$AN$71,"&lt;"&amp;$AN$1:$AN$71),ROW($AN56:$AO56)),COUNTIF($AN$1:$AN$71,"&lt;"&amp;$AN$1:$AN$71),0))</f>
        <v>56</v>
      </c>
      <c r="AP56" t="str">
        <f t="array" ref="AP56">INDEX($AM$1:$AM$71,SMALL(IF($AN$1:$AN$71=$AO56,ROW($AN$1:$AN$71)),COUNTIF($AO$1:$AO56,$AO56)),1)</f>
        <v>Dudley</v>
      </c>
      <c r="AQ56">
        <f t="shared" si="3"/>
        <v>1.0754862668676692</v>
      </c>
      <c r="BA56" t="s">
        <v>650</v>
      </c>
      <c r="BB56">
        <f t="shared" si="6"/>
        <v>14</v>
      </c>
      <c r="BC56">
        <f t="array" ref="BC56">INDEX($BB$1:$BB$58,MATCH(SMALL(COUNTIF($BB$1:$BB$58,"&lt;"&amp;$BB$1:$BB$58),ROW($BB56:$BC56)),COUNTIF($BB$1:$BB$58,"&lt;"&amp;$BB$1:$BB$58),0))</f>
        <v>56</v>
      </c>
      <c r="BD56" t="str">
        <f t="array" ref="BD56">INDEX($BA$1:$BA$58,SMALL(IF($BB$1:$BB$58=$BC56,ROW($BB$1:$BB$58)),COUNTIF($BC$1:$BC56,$BC56)),1)</f>
        <v>Mansfield</v>
      </c>
      <c r="BE56">
        <f t="shared" si="7"/>
        <v>1.6619731314343751</v>
      </c>
      <c r="BH56" t="s">
        <v>678</v>
      </c>
      <c r="BO56" t="s">
        <v>678</v>
      </c>
      <c r="BV56" t="s">
        <v>678</v>
      </c>
    </row>
    <row r="57" spans="1:78" x14ac:dyDescent="0.25">
      <c r="A57" t="s">
        <v>131</v>
      </c>
      <c r="B57" t="s">
        <v>132</v>
      </c>
      <c r="C57" t="s">
        <v>17</v>
      </c>
      <c r="D57" t="s">
        <v>23</v>
      </c>
      <c r="E57">
        <v>99664</v>
      </c>
      <c r="F57">
        <v>0.98642068173720254</v>
      </c>
      <c r="G57">
        <f>VLOOKUP($A57,'1213 urban'!$A$4:$C$329,2,FALSE)</f>
        <v>1.5254472333934266</v>
      </c>
      <c r="H57">
        <f>VLOOKUP($A57,'1213 urban'!$A$4:$C$329,3,FALSE)</f>
        <v>44</v>
      </c>
      <c r="I57">
        <f t="shared" si="14"/>
        <v>293</v>
      </c>
      <c r="J57" t="str">
        <f t="shared" si="15"/>
        <v/>
      </c>
      <c r="K57" t="str">
        <f t="shared" si="16"/>
        <v/>
      </c>
      <c r="L57" t="str">
        <f t="shared" si="17"/>
        <v>9999</v>
      </c>
      <c r="M57" t="str">
        <f t="shared" si="18"/>
        <v/>
      </c>
      <c r="N57" t="str">
        <f t="shared" si="19"/>
        <v/>
      </c>
      <c r="O57" t="str">
        <f t="shared" si="20"/>
        <v>9999</v>
      </c>
      <c r="P57" t="str">
        <f t="shared" si="21"/>
        <v>Chesterfield</v>
      </c>
      <c r="Q57">
        <f t="shared" si="22"/>
        <v>1.5254472333934266</v>
      </c>
      <c r="R57">
        <f t="shared" si="23"/>
        <v>54</v>
      </c>
      <c r="S57" t="str">
        <f t="shared" si="24"/>
        <v/>
      </c>
      <c r="T57" t="str">
        <f t="shared" si="25"/>
        <v/>
      </c>
      <c r="U57" t="str">
        <f t="shared" si="26"/>
        <v>9999</v>
      </c>
      <c r="V57" t="str">
        <f t="shared" si="27"/>
        <v/>
      </c>
      <c r="W57" t="str">
        <f t="shared" si="28"/>
        <v/>
      </c>
      <c r="X57" t="str">
        <f t="shared" si="29"/>
        <v>9999</v>
      </c>
      <c r="Y57" t="str">
        <f t="shared" si="30"/>
        <v/>
      </c>
      <c r="Z57" t="str">
        <f t="shared" si="31"/>
        <v/>
      </c>
      <c r="AA57" t="str">
        <f t="shared" si="32"/>
        <v>9999</v>
      </c>
      <c r="AE57" t="s">
        <v>133</v>
      </c>
      <c r="AF57">
        <f t="shared" si="0"/>
        <v>253</v>
      </c>
      <c r="AG57">
        <f t="array" ref="AG57">INDEX($AF$1:$AF$326,MATCH(SMALL(COUNTIF($AF$1:$AF$326,"&lt;"&amp;$AF$1:$AF$326),ROW($AF57:$AG57)),COUNTIF($AF$1:$AF$326,"&lt;"&amp;$AF$1:$AF$326),0))</f>
        <v>57</v>
      </c>
      <c r="AH57" t="str">
        <f t="array" ref="AH57">INDEX($AE$1:$AE$326,SMALL(IF($AF$1:$AF$326=$AG57,ROW($AF$1:$AF$326)),COUNTIF($AG$1:$AG57,$AG57)),1)</f>
        <v>High Peak</v>
      </c>
      <c r="AI57">
        <f t="shared" si="1"/>
        <v>0.65061808718282377</v>
      </c>
      <c r="AM57" t="s">
        <v>540</v>
      </c>
      <c r="AN57">
        <f t="shared" si="2"/>
        <v>31</v>
      </c>
      <c r="AO57">
        <f t="array" ref="AO57">INDEX($AN$1:$AN$71,MATCH(SMALL(COUNTIF($AN$1:$AN$71,"&lt;"&amp;$AN$1:$AN$71),ROW($AN57:$AO57)),COUNTIF($AN$1:$AN$71,"&lt;"&amp;$AN$1:$AN$71),0))</f>
        <v>57</v>
      </c>
      <c r="AP57" t="str">
        <f t="array" ref="AP57">INDEX($AM$1:$AM$71,SMALL(IF($AN$1:$AN$71=$AO57,ROW($AN$1:$AN$71)),COUNTIF($AO$1:$AO57,$AO57)),1)</f>
        <v>Sefton</v>
      </c>
      <c r="AQ57">
        <f t="shared" si="3"/>
        <v>1.0990466101694916</v>
      </c>
      <c r="BA57" t="s">
        <v>660</v>
      </c>
      <c r="BB57">
        <f t="shared" si="6"/>
        <v>46</v>
      </c>
      <c r="BC57">
        <f t="array" ref="BC57">INDEX($BB$1:$BB$58,MATCH(SMALL(COUNTIF($BB$1:$BB$58,"&lt;"&amp;$BB$1:$BB$58),ROW($BB57:$BC57)),COUNTIF($BB$1:$BB$58,"&lt;"&amp;$BB$1:$BB$58),0))</f>
        <v>57</v>
      </c>
      <c r="BD57" t="str">
        <f t="array" ref="BD57">INDEX($BA$1:$BA$58,SMALL(IF($BB$1:$BB$58=$BC57,ROW($BB$1:$BB$58)),COUNTIF($BC$1:$BC57,$BC57)),1)</f>
        <v>Darlington</v>
      </c>
      <c r="BE57">
        <f t="shared" si="7"/>
        <v>1.9617459538989701</v>
      </c>
      <c r="BH57" t="s">
        <v>678</v>
      </c>
      <c r="BO57" t="s">
        <v>678</v>
      </c>
    </row>
    <row r="58" spans="1:78" x14ac:dyDescent="0.25">
      <c r="A58" t="s">
        <v>133</v>
      </c>
      <c r="B58" t="s">
        <v>134</v>
      </c>
      <c r="C58" t="s">
        <v>9</v>
      </c>
      <c r="D58" t="s">
        <v>14</v>
      </c>
      <c r="E58">
        <v>43680</v>
      </c>
      <c r="F58">
        <v>0.3848356431107548</v>
      </c>
      <c r="G58">
        <f>VLOOKUP($A58,'1213 urban'!$A$4:$C$329,2,FALSE)</f>
        <v>1.1684192956100818</v>
      </c>
      <c r="H58">
        <f>VLOOKUP($A58,'1213 urban'!$A$4:$C$329,3,FALSE)</f>
        <v>28</v>
      </c>
      <c r="I58">
        <f t="shared" si="14"/>
        <v>253</v>
      </c>
      <c r="J58" t="str">
        <f t="shared" si="15"/>
        <v/>
      </c>
      <c r="K58" t="str">
        <f t="shared" si="16"/>
        <v/>
      </c>
      <c r="L58" t="str">
        <f t="shared" si="17"/>
        <v>9999</v>
      </c>
      <c r="M58" t="str">
        <f t="shared" si="18"/>
        <v/>
      </c>
      <c r="N58" t="str">
        <f t="shared" si="19"/>
        <v/>
      </c>
      <c r="O58" t="str">
        <f t="shared" si="20"/>
        <v>9999</v>
      </c>
      <c r="P58" t="str">
        <f t="shared" si="21"/>
        <v/>
      </c>
      <c r="Q58" t="str">
        <f t="shared" si="22"/>
        <v/>
      </c>
      <c r="R58" t="str">
        <f t="shared" si="23"/>
        <v>9999</v>
      </c>
      <c r="S58" t="str">
        <f t="shared" si="24"/>
        <v/>
      </c>
      <c r="T58" t="str">
        <f t="shared" si="25"/>
        <v/>
      </c>
      <c r="U58" t="str">
        <f t="shared" si="26"/>
        <v>9999</v>
      </c>
      <c r="V58" t="str">
        <f t="shared" si="27"/>
        <v>Chichester</v>
      </c>
      <c r="W58">
        <f t="shared" si="28"/>
        <v>1.1684192956100818</v>
      </c>
      <c r="X58">
        <f t="shared" si="29"/>
        <v>29</v>
      </c>
      <c r="Y58" t="str">
        <f t="shared" si="30"/>
        <v/>
      </c>
      <c r="Z58" t="str">
        <f t="shared" si="31"/>
        <v/>
      </c>
      <c r="AA58" t="str">
        <f t="shared" si="32"/>
        <v>9999</v>
      </c>
      <c r="AE58" t="s">
        <v>135</v>
      </c>
      <c r="AF58">
        <f t="shared" si="0"/>
        <v>19</v>
      </c>
      <c r="AG58">
        <f t="array" ref="AG58">INDEX($AF$1:$AF$326,MATCH(SMALL(COUNTIF($AF$1:$AF$326,"&lt;"&amp;$AF$1:$AF$326),ROW($AF58:$AG58)),COUNTIF($AF$1:$AF$326,"&lt;"&amp;$AF$1:$AF$326),0))</f>
        <v>58</v>
      </c>
      <c r="AH58" t="str">
        <f t="array" ref="AH58">INDEX($AE$1:$AE$326,SMALL(IF($AF$1:$AF$326=$AG58,ROW($AF$1:$AF$326)),COUNTIF($AG$1:$AG58,$AG58)),1)</f>
        <v>Islington</v>
      </c>
      <c r="AI58">
        <f t="shared" si="1"/>
        <v>0.65139067233490833</v>
      </c>
      <c r="AM58" t="s">
        <v>552</v>
      </c>
      <c r="AN58">
        <f t="shared" si="2"/>
        <v>71</v>
      </c>
      <c r="AO58">
        <f t="array" ref="AO58">INDEX($AN$1:$AN$71,MATCH(SMALL(COUNTIF($AN$1:$AN$71,"&lt;"&amp;$AN$1:$AN$71),ROW($AN58:$AO58)),COUNTIF($AN$1:$AN$71,"&lt;"&amp;$AN$1:$AN$71),0))</f>
        <v>58</v>
      </c>
      <c r="AP58" t="str">
        <f t="array" ref="AP58">INDEX($AM$1:$AM$71,SMALL(IF($AN$1:$AN$71=$AO58,ROW($AN$1:$AN$71)),COUNTIF($AO$1:$AO58,$AO58)),1)</f>
        <v>Dartford</v>
      </c>
      <c r="AQ58">
        <f t="shared" si="3"/>
        <v>1.1232799775344005</v>
      </c>
      <c r="BA58" t="s">
        <v>672</v>
      </c>
      <c r="BB58">
        <f t="shared" si="6"/>
        <v>32</v>
      </c>
      <c r="BC58" t="str">
        <f t="array" ref="BC58">INDEX($BB$1:$BB$58,MATCH(SMALL(COUNTIF($BB$1:$BB$58,"&lt;"&amp;$BB$1:$BB$58),ROW($BB58:$BC58)),COUNTIF($BB$1:$BB$58,"&lt;"&amp;$BB$1:$BB$58),0))</f>
        <v>9999</v>
      </c>
      <c r="BD58" t="str">
        <f t="array" ref="BD58">INDEX($BA$1:$BA$58,SMALL(IF($BB$1:$BB$58=$BC58,ROW($BB$1:$BB$58)),COUNTIF($BC$1:$BC58,$BC58)),1)</f>
        <v>Weymouth and Portland</v>
      </c>
      <c r="BE58" t="str">
        <f t="shared" si="7"/>
        <v/>
      </c>
      <c r="BH58" t="s">
        <v>678</v>
      </c>
      <c r="BO58" t="s">
        <v>678</v>
      </c>
    </row>
    <row r="59" spans="1:78" x14ac:dyDescent="0.25">
      <c r="A59" t="s">
        <v>135</v>
      </c>
      <c r="B59" t="s">
        <v>136</v>
      </c>
      <c r="C59" t="s">
        <v>9</v>
      </c>
      <c r="D59" t="s">
        <v>18</v>
      </c>
      <c r="E59">
        <v>64169</v>
      </c>
      <c r="F59">
        <v>0.70221380812203849</v>
      </c>
      <c r="G59">
        <f>VLOOKUP($A59,'1213 urban'!$A$4:$C$329,2,FALSE)</f>
        <v>0.53979892490047454</v>
      </c>
      <c r="H59">
        <f>VLOOKUP($A59,'1213 urban'!$A$4:$C$329,3,FALSE)</f>
        <v>24</v>
      </c>
      <c r="I59">
        <f t="shared" si="14"/>
        <v>19</v>
      </c>
      <c r="J59" t="str">
        <f t="shared" si="15"/>
        <v/>
      </c>
      <c r="K59" t="str">
        <f t="shared" si="16"/>
        <v/>
      </c>
      <c r="L59" t="str">
        <f t="shared" si="17"/>
        <v>9999</v>
      </c>
      <c r="M59" t="str">
        <f t="shared" si="18"/>
        <v/>
      </c>
      <c r="N59" t="str">
        <f t="shared" si="19"/>
        <v/>
      </c>
      <c r="O59" t="str">
        <f t="shared" si="20"/>
        <v>9999</v>
      </c>
      <c r="P59" t="str">
        <f t="shared" si="21"/>
        <v/>
      </c>
      <c r="Q59" t="str">
        <f t="shared" si="22"/>
        <v/>
      </c>
      <c r="R59" t="str">
        <f t="shared" si="23"/>
        <v>9999</v>
      </c>
      <c r="S59" t="str">
        <f t="shared" si="24"/>
        <v/>
      </c>
      <c r="T59" t="str">
        <f t="shared" si="25"/>
        <v/>
      </c>
      <c r="U59" t="str">
        <f t="shared" si="26"/>
        <v>9999</v>
      </c>
      <c r="V59" t="str">
        <f t="shared" si="27"/>
        <v/>
      </c>
      <c r="W59" t="str">
        <f t="shared" si="28"/>
        <v/>
      </c>
      <c r="X59" t="str">
        <f t="shared" si="29"/>
        <v>9999</v>
      </c>
      <c r="Y59" t="str">
        <f t="shared" si="30"/>
        <v>Chiltern</v>
      </c>
      <c r="Z59">
        <f t="shared" si="31"/>
        <v>0.53979892490047454</v>
      </c>
      <c r="AA59">
        <f t="shared" si="32"/>
        <v>4</v>
      </c>
      <c r="AE59" t="s">
        <v>137</v>
      </c>
      <c r="AF59">
        <f t="shared" si="0"/>
        <v>202</v>
      </c>
      <c r="AG59">
        <f t="array" ref="AG59">INDEX($AF$1:$AF$326,MATCH(SMALL(COUNTIF($AF$1:$AF$326,"&lt;"&amp;$AF$1:$AF$326),ROW($AF59:$AG59)),COUNTIF($AF$1:$AF$326,"&lt;"&amp;$AF$1:$AF$326),0))</f>
        <v>59</v>
      </c>
      <c r="AH59" t="str">
        <f t="array" ref="AH59">INDEX($AE$1:$AE$326,SMALL(IF($AF$1:$AF$326=$AG59,ROW($AF$1:$AF$326)),COUNTIF($AG$1:$AG59,$AG59)),1)</f>
        <v>Waveney</v>
      </c>
      <c r="AI59">
        <f t="shared" si="1"/>
        <v>0.65201192250372586</v>
      </c>
      <c r="AM59" t="s">
        <v>556</v>
      </c>
      <c r="AN59">
        <f t="shared" si="2"/>
        <v>22</v>
      </c>
      <c r="AO59">
        <f t="array" ref="AO59">INDEX($AN$1:$AN$71,MATCH(SMALL(COUNTIF($AN$1:$AN$71,"&lt;"&amp;$AN$1:$AN$71),ROW($AN59:$AO59)),COUNTIF($AN$1:$AN$71,"&lt;"&amp;$AN$1:$AN$71),0))</f>
        <v>59</v>
      </c>
      <c r="AP59" t="str">
        <f t="array" ref="AP59">INDEX($AM$1:$AM$71,SMALL(IF($AN$1:$AN$71=$AO59,ROW($AN$1:$AN$71)),COUNTIF($AO$1:$AO59,$AO59)),1)</f>
        <v>Kirklees</v>
      </c>
      <c r="AQ59">
        <f t="shared" si="3"/>
        <v>1.1725379274877861</v>
      </c>
      <c r="BH59" t="s">
        <v>678</v>
      </c>
      <c r="BO59" t="s">
        <v>678</v>
      </c>
    </row>
    <row r="60" spans="1:78" x14ac:dyDescent="0.25">
      <c r="A60" t="s">
        <v>137</v>
      </c>
      <c r="B60" t="s">
        <v>138</v>
      </c>
      <c r="C60" t="s">
        <v>13</v>
      </c>
      <c r="D60" t="s">
        <v>18</v>
      </c>
      <c r="E60">
        <v>63881</v>
      </c>
      <c r="F60">
        <v>0.60589764018514303</v>
      </c>
      <c r="G60">
        <f>VLOOKUP($A60,'1213 urban'!$A$4:$C$329,2,FALSE)</f>
        <v>0.98071265119320039</v>
      </c>
      <c r="H60">
        <f>VLOOKUP($A60,'1213 urban'!$A$4:$C$329,3,FALSE)</f>
        <v>21</v>
      </c>
      <c r="I60">
        <f t="shared" si="14"/>
        <v>202</v>
      </c>
      <c r="J60" t="str">
        <f t="shared" si="15"/>
        <v/>
      </c>
      <c r="K60" t="str">
        <f t="shared" si="16"/>
        <v/>
      </c>
      <c r="L60" t="str">
        <f t="shared" si="17"/>
        <v>9999</v>
      </c>
      <c r="M60" t="str">
        <f t="shared" si="18"/>
        <v/>
      </c>
      <c r="N60" t="str">
        <f t="shared" si="19"/>
        <v/>
      </c>
      <c r="O60" t="str">
        <f t="shared" si="20"/>
        <v>9999</v>
      </c>
      <c r="P60" t="str">
        <f t="shared" si="21"/>
        <v/>
      </c>
      <c r="Q60" t="str">
        <f t="shared" si="22"/>
        <v/>
      </c>
      <c r="R60" t="str">
        <f t="shared" si="23"/>
        <v>9999</v>
      </c>
      <c r="S60" t="str">
        <f t="shared" si="24"/>
        <v/>
      </c>
      <c r="T60" t="str">
        <f t="shared" si="25"/>
        <v/>
      </c>
      <c r="U60" t="str">
        <f t="shared" si="26"/>
        <v>9999</v>
      </c>
      <c r="V60" t="str">
        <f t="shared" si="27"/>
        <v/>
      </c>
      <c r="W60" t="str">
        <f t="shared" si="28"/>
        <v/>
      </c>
      <c r="X60" t="str">
        <f t="shared" si="29"/>
        <v>9999</v>
      </c>
      <c r="Y60" t="str">
        <f t="shared" si="30"/>
        <v>Chorley</v>
      </c>
      <c r="Z60">
        <f t="shared" si="31"/>
        <v>0.98071265119320039</v>
      </c>
      <c r="AA60">
        <f t="shared" si="32"/>
        <v>37</v>
      </c>
      <c r="AE60" t="s">
        <v>139</v>
      </c>
      <c r="AF60">
        <f t="shared" si="0"/>
        <v>187</v>
      </c>
      <c r="AG60">
        <f t="array" ref="AG60">INDEX($AF$1:$AF$326,MATCH(SMALL(COUNTIF($AF$1:$AF$326,"&lt;"&amp;$AF$1:$AF$326),ROW($AF60:$AG60)),COUNTIF($AF$1:$AF$326,"&lt;"&amp;$AF$1:$AF$326),0))</f>
        <v>60</v>
      </c>
      <c r="AH60" t="str">
        <f t="array" ref="AH60">INDEX($AE$1:$AE$326,SMALL(IF($AF$1:$AF$326=$AG60,ROW($AF$1:$AF$326)),COUNTIF($AG$1:$AG60,$AG60)),1)</f>
        <v>Bexley</v>
      </c>
      <c r="AI60">
        <f t="shared" si="1"/>
        <v>0.65265631118652923</v>
      </c>
      <c r="AM60" t="s">
        <v>562</v>
      </c>
      <c r="AN60">
        <f t="shared" si="2"/>
        <v>55</v>
      </c>
      <c r="AO60">
        <f t="array" ref="AO60">INDEX($AN$1:$AN$71,MATCH(SMALL(COUNTIF($AN$1:$AN$71,"&lt;"&amp;$AN$1:$AN$71),ROW($AN60:$AO60)),COUNTIF($AN$1:$AN$71,"&lt;"&amp;$AN$1:$AN$71),0))</f>
        <v>60</v>
      </c>
      <c r="AP60" t="str">
        <f t="array" ref="AP60">INDEX($AM$1:$AM$71,SMALL(IF($AN$1:$AN$71=$AO60,ROW($AN$1:$AN$71)),COUNTIF($AO$1:$AO60,$AO60)),1)</f>
        <v>Sandwell</v>
      </c>
      <c r="AQ60">
        <f t="shared" si="3"/>
        <v>1.1790827654850318</v>
      </c>
      <c r="BH60" t="s">
        <v>678</v>
      </c>
    </row>
    <row r="61" spans="1:78" x14ac:dyDescent="0.25">
      <c r="A61" t="s">
        <v>139</v>
      </c>
      <c r="B61" t="s">
        <v>140</v>
      </c>
      <c r="C61" t="s">
        <v>51</v>
      </c>
      <c r="D61" t="s">
        <v>10</v>
      </c>
      <c r="E61">
        <v>47302</v>
      </c>
      <c r="F61">
        <v>1</v>
      </c>
      <c r="G61">
        <f>VLOOKUP($A61,'1213 urban'!$A$4:$C$329,2,FALSE)</f>
        <v>0.92919531685560297</v>
      </c>
      <c r="H61">
        <f>VLOOKUP($A61,'1213 urban'!$A$4:$C$329,3,FALSE)</f>
        <v>15</v>
      </c>
      <c r="I61">
        <f t="shared" si="14"/>
        <v>187</v>
      </c>
      <c r="J61" t="str">
        <f t="shared" si="15"/>
        <v/>
      </c>
      <c r="K61" t="str">
        <f t="shared" si="16"/>
        <v/>
      </c>
      <c r="L61" t="str">
        <f t="shared" si="17"/>
        <v>9999</v>
      </c>
      <c r="M61" t="str">
        <f t="shared" si="18"/>
        <v>Christchurch</v>
      </c>
      <c r="N61">
        <f t="shared" si="19"/>
        <v>0.92919531685560297</v>
      </c>
      <c r="O61">
        <f t="shared" si="20"/>
        <v>19</v>
      </c>
      <c r="P61" t="str">
        <f t="shared" si="21"/>
        <v/>
      </c>
      <c r="Q61" t="str">
        <f t="shared" si="22"/>
        <v/>
      </c>
      <c r="R61" t="str">
        <f t="shared" si="23"/>
        <v>9999</v>
      </c>
      <c r="S61" t="str">
        <f t="shared" si="24"/>
        <v/>
      </c>
      <c r="T61" t="str">
        <f t="shared" si="25"/>
        <v/>
      </c>
      <c r="U61" t="str">
        <f t="shared" si="26"/>
        <v>9999</v>
      </c>
      <c r="V61" t="str">
        <f t="shared" si="27"/>
        <v/>
      </c>
      <c r="W61" t="str">
        <f t="shared" si="28"/>
        <v/>
      </c>
      <c r="X61" t="str">
        <f t="shared" si="29"/>
        <v>9999</v>
      </c>
      <c r="Y61" t="str">
        <f t="shared" si="30"/>
        <v/>
      </c>
      <c r="Z61" t="str">
        <f t="shared" si="31"/>
        <v/>
      </c>
      <c r="AA61" t="str">
        <f t="shared" si="32"/>
        <v>9999</v>
      </c>
      <c r="AE61" t="s">
        <v>141</v>
      </c>
      <c r="AF61">
        <f t="shared" si="0"/>
        <v>294</v>
      </c>
      <c r="AG61">
        <f t="array" ref="AG61">INDEX($AF$1:$AF$326,MATCH(SMALL(COUNTIF($AF$1:$AF$326,"&lt;"&amp;$AF$1:$AF$326),ROW($AF61:$AG61)),COUNTIF($AF$1:$AF$326,"&lt;"&amp;$AF$1:$AF$326),0))</f>
        <v>61</v>
      </c>
      <c r="AH61" t="str">
        <f t="array" ref="AH61">INDEX($AE$1:$AE$326,SMALL(IF($AF$1:$AF$326=$AG61,ROW($AF$1:$AF$326)),COUNTIF($AG$1:$AG61,$AG61)),1)</f>
        <v>Fareham</v>
      </c>
      <c r="AI61">
        <f t="shared" si="1"/>
        <v>0.65383218307301127</v>
      </c>
      <c r="AM61" t="s">
        <v>582</v>
      </c>
      <c r="AN61">
        <f t="shared" si="2"/>
        <v>39</v>
      </c>
      <c r="AO61">
        <f t="array" ref="AO61">INDEX($AN$1:$AN$71,MATCH(SMALL(COUNTIF($AN$1:$AN$71,"&lt;"&amp;$AN$1:$AN$71),ROW($AN61:$AO61)),COUNTIF($AN$1:$AN$71,"&lt;"&amp;$AN$1:$AN$71),0))</f>
        <v>61</v>
      </c>
      <c r="AP61" t="str">
        <f t="array" ref="AP61">INDEX($AM$1:$AM$71,SMALL(IF($AN$1:$AN$71=$AO61,ROW($AN$1:$AN$71)),COUNTIF($AO$1:$AO61,$AO61)),1)</f>
        <v>Manchester</v>
      </c>
      <c r="AQ61">
        <f t="shared" si="3"/>
        <v>1.2042200057593131</v>
      </c>
    </row>
    <row r="62" spans="1:78" x14ac:dyDescent="0.25">
      <c r="A62" t="s">
        <v>141</v>
      </c>
      <c r="B62" t="s">
        <v>142</v>
      </c>
      <c r="C62" t="s">
        <v>34</v>
      </c>
      <c r="D62" t="s">
        <v>35</v>
      </c>
      <c r="E62">
        <v>11677</v>
      </c>
      <c r="F62">
        <v>1</v>
      </c>
      <c r="G62">
        <f>VLOOKUP($A62,'1213 urban'!$A$4:$C$329,2,FALSE)</f>
        <v>1.542744248161432</v>
      </c>
      <c r="H62">
        <f>VLOOKUP($A62,'1213 urban'!$A$4:$C$329,3,FALSE)</f>
        <v>588</v>
      </c>
      <c r="I62">
        <f t="shared" si="14"/>
        <v>294</v>
      </c>
      <c r="J62" t="str">
        <f t="shared" si="15"/>
        <v>City of London</v>
      </c>
      <c r="K62">
        <f t="shared" si="16"/>
        <v>1.542744248161432</v>
      </c>
      <c r="L62">
        <f t="shared" si="17"/>
        <v>69</v>
      </c>
      <c r="M62" t="str">
        <f t="shared" si="18"/>
        <v/>
      </c>
      <c r="N62" t="str">
        <f t="shared" si="19"/>
        <v/>
      </c>
      <c r="O62" t="str">
        <f t="shared" si="20"/>
        <v>9999</v>
      </c>
      <c r="P62" t="str">
        <f t="shared" si="21"/>
        <v/>
      </c>
      <c r="Q62" t="str">
        <f t="shared" si="22"/>
        <v/>
      </c>
      <c r="R62" t="str">
        <f t="shared" si="23"/>
        <v>9999</v>
      </c>
      <c r="S62" t="str">
        <f t="shared" si="24"/>
        <v/>
      </c>
      <c r="T62" t="str">
        <f t="shared" si="25"/>
        <v/>
      </c>
      <c r="U62" t="str">
        <f t="shared" si="26"/>
        <v>9999</v>
      </c>
      <c r="V62" t="str">
        <f t="shared" si="27"/>
        <v/>
      </c>
      <c r="W62" t="str">
        <f t="shared" si="28"/>
        <v/>
      </c>
      <c r="X62" t="str">
        <f t="shared" si="29"/>
        <v>9999</v>
      </c>
      <c r="Y62" t="str">
        <f t="shared" si="30"/>
        <v/>
      </c>
      <c r="Z62" t="str">
        <f t="shared" si="31"/>
        <v/>
      </c>
      <c r="AA62" t="str">
        <f t="shared" si="32"/>
        <v>9999</v>
      </c>
      <c r="AE62" t="s">
        <v>143</v>
      </c>
      <c r="AF62">
        <f t="shared" si="0"/>
        <v>159</v>
      </c>
      <c r="AG62">
        <f t="array" ref="AG62">INDEX($AF$1:$AF$326,MATCH(SMALL(COUNTIF($AF$1:$AF$326,"&lt;"&amp;$AF$1:$AF$326),ROW($AF62:$AG62)),COUNTIF($AF$1:$AF$326,"&lt;"&amp;$AF$1:$AF$326),0))</f>
        <v>62</v>
      </c>
      <c r="AH62" t="str">
        <f t="array" ref="AH62">INDEX($AE$1:$AE$326,SMALL(IF($AF$1:$AF$326=$AG62,ROW($AF$1:$AF$326)),COUNTIF($AG$1:$AG62,$AG62)),1)</f>
        <v>Winchester</v>
      </c>
      <c r="AI62">
        <f t="shared" si="1"/>
        <v>0.65513626834381555</v>
      </c>
      <c r="AM62" t="s">
        <v>592</v>
      </c>
      <c r="AN62">
        <f t="shared" si="2"/>
        <v>33</v>
      </c>
      <c r="AO62">
        <f t="array" ref="AO62">INDEX($AN$1:$AN$71,MATCH(SMALL(COUNTIF($AN$1:$AN$71,"&lt;"&amp;$AN$1:$AN$71),ROW($AN62:$AO62)),COUNTIF($AN$1:$AN$71,"&lt;"&amp;$AN$1:$AN$71),0))</f>
        <v>62</v>
      </c>
      <c r="AP62" t="str">
        <f t="array" ref="AP62">INDEX($AM$1:$AM$71,SMALL(IF($AN$1:$AN$71=$AO62,ROW($AN$1:$AN$71)),COUNTIF($AO$1:$AO62,$AO62)),1)</f>
        <v>South Tyneside</v>
      </c>
      <c r="AQ62">
        <f t="shared" si="3"/>
        <v>1.2141589614271038</v>
      </c>
    </row>
    <row r="63" spans="1:78" x14ac:dyDescent="0.25">
      <c r="A63" t="s">
        <v>143</v>
      </c>
      <c r="B63" t="s">
        <v>144</v>
      </c>
      <c r="C63" t="s">
        <v>31</v>
      </c>
      <c r="D63" t="s">
        <v>18</v>
      </c>
      <c r="E63">
        <v>125461</v>
      </c>
      <c r="F63">
        <v>0.69309342820524156</v>
      </c>
      <c r="G63">
        <f>VLOOKUP($A63,'1213 urban'!$A$4:$C$329,2,FALSE)</f>
        <v>0.86172982896536221</v>
      </c>
      <c r="H63">
        <f>VLOOKUP($A63,'1213 urban'!$A$4:$C$329,3,FALSE)</f>
        <v>46</v>
      </c>
      <c r="I63">
        <f t="shared" si="14"/>
        <v>159</v>
      </c>
      <c r="J63" t="str">
        <f t="shared" si="15"/>
        <v/>
      </c>
      <c r="K63" t="str">
        <f t="shared" si="16"/>
        <v/>
      </c>
      <c r="L63" t="str">
        <f t="shared" si="17"/>
        <v>9999</v>
      </c>
      <c r="M63" t="str">
        <f t="shared" si="18"/>
        <v/>
      </c>
      <c r="N63" t="str">
        <f t="shared" si="19"/>
        <v/>
      </c>
      <c r="O63" t="str">
        <f t="shared" si="20"/>
        <v>9999</v>
      </c>
      <c r="P63" t="str">
        <f t="shared" si="21"/>
        <v/>
      </c>
      <c r="Q63" t="str">
        <f t="shared" si="22"/>
        <v/>
      </c>
      <c r="R63" t="str">
        <f t="shared" si="23"/>
        <v>9999</v>
      </c>
      <c r="S63" t="str">
        <f t="shared" si="24"/>
        <v/>
      </c>
      <c r="T63" t="str">
        <f t="shared" si="25"/>
        <v/>
      </c>
      <c r="U63" t="str">
        <f t="shared" si="26"/>
        <v>9999</v>
      </c>
      <c r="V63" t="str">
        <f t="shared" si="27"/>
        <v/>
      </c>
      <c r="W63" t="str">
        <f t="shared" si="28"/>
        <v/>
      </c>
      <c r="X63" t="str">
        <f t="shared" si="29"/>
        <v>9999</v>
      </c>
      <c r="Y63" t="str">
        <f t="shared" si="30"/>
        <v>Colchester</v>
      </c>
      <c r="Z63">
        <f t="shared" si="31"/>
        <v>0.86172982896536221</v>
      </c>
      <c r="AA63">
        <f t="shared" si="32"/>
        <v>29</v>
      </c>
      <c r="AE63" t="s">
        <v>145</v>
      </c>
      <c r="AF63" t="str">
        <f t="shared" si="0"/>
        <v>9999</v>
      </c>
      <c r="AG63">
        <f t="array" ref="AG63">INDEX($AF$1:$AF$326,MATCH(SMALL(COUNTIF($AF$1:$AF$326,"&lt;"&amp;$AF$1:$AF$326),ROW($AF63:$AG63)),COUNTIF($AF$1:$AF$326,"&lt;"&amp;$AF$1:$AF$326),0))</f>
        <v>63</v>
      </c>
      <c r="AH63" t="str">
        <f t="array" ref="AH63">INDEX($AE$1:$AE$326,SMALL(IF($AF$1:$AF$326=$AG63,ROW($AF$1:$AF$326)),COUNTIF($AG$1:$AG63,$AG63)),1)</f>
        <v>Waltham Forest</v>
      </c>
      <c r="AI63">
        <f t="shared" si="1"/>
        <v>0.6555534744334145</v>
      </c>
      <c r="AM63" t="s">
        <v>594</v>
      </c>
      <c r="AN63">
        <f t="shared" si="2"/>
        <v>44</v>
      </c>
      <c r="AO63">
        <f t="array" ref="AO63">INDEX($AN$1:$AN$71,MATCH(SMALL(COUNTIF($AN$1:$AN$71,"&lt;"&amp;$AN$1:$AN$71),ROW($AN63:$AO63)),COUNTIF($AN$1:$AN$71,"&lt;"&amp;$AN$1:$AN$71),0))</f>
        <v>63</v>
      </c>
      <c r="AP63" t="str">
        <f t="array" ref="AP63">INDEX($AM$1:$AM$71,SMALL(IF($AN$1:$AN$71=$AO63,ROW($AN$1:$AN$71)),COUNTIF($AO$1:$AO63,$AO63)),1)</f>
        <v>Havering</v>
      </c>
      <c r="AQ63">
        <f t="shared" si="3"/>
        <v>1.2758143749701913</v>
      </c>
    </row>
    <row r="64" spans="1:78" x14ac:dyDescent="0.25">
      <c r="A64" t="s">
        <v>145</v>
      </c>
      <c r="B64" t="s">
        <v>146</v>
      </c>
      <c r="C64" t="s">
        <v>13</v>
      </c>
      <c r="D64" t="s">
        <v>14</v>
      </c>
      <c r="E64">
        <v>26278</v>
      </c>
      <c r="F64">
        <v>0.37803000877533699</v>
      </c>
      <c r="G64" t="str">
        <f>VLOOKUP($A64,'1213 urban'!$A$4:$C$329,2,FALSE)</f>
        <v/>
      </c>
      <c r="H64" t="str">
        <f>VLOOKUP($A64,'1213 urban'!$A$4:$C$329,3,FALSE)</f>
        <v/>
      </c>
      <c r="I64" t="str">
        <f t="shared" si="14"/>
        <v>9999</v>
      </c>
      <c r="J64" t="str">
        <f t="shared" si="15"/>
        <v/>
      </c>
      <c r="K64" t="str">
        <f t="shared" si="16"/>
        <v/>
      </c>
      <c r="L64" t="str">
        <f t="shared" si="17"/>
        <v>9999</v>
      </c>
      <c r="M64" t="str">
        <f t="shared" si="18"/>
        <v/>
      </c>
      <c r="N64" t="str">
        <f t="shared" si="19"/>
        <v/>
      </c>
      <c r="O64" t="str">
        <f t="shared" si="20"/>
        <v>9999</v>
      </c>
      <c r="P64" t="str">
        <f t="shared" si="21"/>
        <v/>
      </c>
      <c r="Q64" t="str">
        <f t="shared" si="22"/>
        <v/>
      </c>
      <c r="R64" t="str">
        <f t="shared" si="23"/>
        <v>9999</v>
      </c>
      <c r="S64" t="str">
        <f t="shared" si="24"/>
        <v/>
      </c>
      <c r="T64" t="str">
        <f t="shared" si="25"/>
        <v/>
      </c>
      <c r="U64" t="str">
        <f t="shared" si="26"/>
        <v>9999</v>
      </c>
      <c r="V64" t="str">
        <f t="shared" si="27"/>
        <v>Copeland</v>
      </c>
      <c r="W64" t="str">
        <f t="shared" si="28"/>
        <v/>
      </c>
      <c r="X64" t="str">
        <f t="shared" si="29"/>
        <v>9999</v>
      </c>
      <c r="Y64" t="str">
        <f t="shared" si="30"/>
        <v/>
      </c>
      <c r="Z64" t="str">
        <f t="shared" si="31"/>
        <v/>
      </c>
      <c r="AA64" t="str">
        <f t="shared" si="32"/>
        <v>9999</v>
      </c>
      <c r="AE64" t="s">
        <v>147</v>
      </c>
      <c r="AF64">
        <f t="shared" si="0"/>
        <v>145</v>
      </c>
      <c r="AG64">
        <f t="array" ref="AG64">INDEX($AF$1:$AF$326,MATCH(SMALL(COUNTIF($AF$1:$AF$326,"&lt;"&amp;$AF$1:$AF$326),ROW($AF64:$AG64)),COUNTIF($AF$1:$AF$326,"&lt;"&amp;$AF$1:$AF$326),0))</f>
        <v>64</v>
      </c>
      <c r="AH64" t="str">
        <f t="array" ref="AH64">INDEX($AE$1:$AE$326,SMALL(IF($AF$1:$AF$326=$AG64,ROW($AF$1:$AF$326)),COUNTIF($AG$1:$AG64,$AG64)),1)</f>
        <v>Pendle</v>
      </c>
      <c r="AI64">
        <f t="shared" si="1"/>
        <v>0.65718723861871187</v>
      </c>
      <c r="AM64" t="s">
        <v>604</v>
      </c>
      <c r="AN64">
        <f t="shared" si="2"/>
        <v>68</v>
      </c>
      <c r="AO64">
        <f t="array" ref="AO64">INDEX($AN$1:$AN$71,MATCH(SMALL(COUNTIF($AN$1:$AN$71,"&lt;"&amp;$AN$1:$AN$71),ROW($AN64:$AO64)),COUNTIF($AN$1:$AN$71,"&lt;"&amp;$AN$1:$AN$71),0))</f>
        <v>64</v>
      </c>
      <c r="AP64" t="str">
        <f t="array" ref="AP64">INDEX($AM$1:$AM$71,SMALL(IF($AN$1:$AN$71=$AO64,ROW($AN$1:$AN$71)),COUNTIF($AO$1:$AO64,$AO64)),1)</f>
        <v>Bolton</v>
      </c>
      <c r="AQ64">
        <f t="shared" si="3"/>
        <v>1.3013995753327701</v>
      </c>
    </row>
    <row r="65" spans="1:43" x14ac:dyDescent="0.25">
      <c r="A65" t="s">
        <v>147</v>
      </c>
      <c r="B65" t="s">
        <v>148</v>
      </c>
      <c r="C65" t="s">
        <v>17</v>
      </c>
      <c r="D65" t="s">
        <v>23</v>
      </c>
      <c r="E65">
        <v>51305</v>
      </c>
      <c r="F65">
        <v>0.91890100836422905</v>
      </c>
      <c r="G65">
        <f>VLOOKUP($A65,'1213 urban'!$A$4:$C$329,2,FALSE)</f>
        <v>0.83125519534497094</v>
      </c>
      <c r="H65">
        <f>VLOOKUP($A65,'1213 urban'!$A$4:$C$329,3,FALSE)</f>
        <v>10</v>
      </c>
      <c r="I65">
        <f t="shared" si="14"/>
        <v>145</v>
      </c>
      <c r="J65" t="str">
        <f t="shared" si="15"/>
        <v/>
      </c>
      <c r="K65" t="str">
        <f t="shared" si="16"/>
        <v/>
      </c>
      <c r="L65" t="str">
        <f t="shared" si="17"/>
        <v>9999</v>
      </c>
      <c r="M65" t="str">
        <f t="shared" si="18"/>
        <v/>
      </c>
      <c r="N65" t="str">
        <f t="shared" si="19"/>
        <v/>
      </c>
      <c r="O65" t="str">
        <f t="shared" si="20"/>
        <v>9999</v>
      </c>
      <c r="P65" t="str">
        <f t="shared" si="21"/>
        <v>Corby</v>
      </c>
      <c r="Q65">
        <f t="shared" si="22"/>
        <v>0.83125519534497094</v>
      </c>
      <c r="R65">
        <f t="shared" si="23"/>
        <v>22</v>
      </c>
      <c r="S65" t="str">
        <f t="shared" si="24"/>
        <v/>
      </c>
      <c r="T65" t="str">
        <f t="shared" si="25"/>
        <v/>
      </c>
      <c r="U65" t="str">
        <f t="shared" si="26"/>
        <v>9999</v>
      </c>
      <c r="V65" t="str">
        <f t="shared" si="27"/>
        <v/>
      </c>
      <c r="W65" t="str">
        <f t="shared" si="28"/>
        <v/>
      </c>
      <c r="X65" t="str">
        <f t="shared" si="29"/>
        <v>9999</v>
      </c>
      <c r="Y65" t="str">
        <f t="shared" si="30"/>
        <v/>
      </c>
      <c r="Z65" t="str">
        <f t="shared" si="31"/>
        <v/>
      </c>
      <c r="AA65" t="str">
        <f t="shared" si="32"/>
        <v>9999</v>
      </c>
      <c r="AE65" t="s">
        <v>149</v>
      </c>
      <c r="AF65">
        <f t="shared" si="0"/>
        <v>123</v>
      </c>
      <c r="AG65">
        <f t="array" ref="AG65">INDEX($AF$1:$AF$326,MATCH(SMALL(COUNTIF($AF$1:$AF$326,"&lt;"&amp;$AF$1:$AF$326),ROW($AF65:$AG65)),COUNTIF($AF$1:$AF$326,"&lt;"&amp;$AF$1:$AF$326),0))</f>
        <v>65</v>
      </c>
      <c r="AH65" t="str">
        <f t="array" ref="AH65">INDEX($AE$1:$AE$326,SMALL(IF($AF$1:$AF$326=$AG65,ROW($AF$1:$AF$326)),COUNTIF($AG$1:$AG65,$AG65)),1)</f>
        <v>Ipswich</v>
      </c>
      <c r="AI65">
        <f t="shared" si="1"/>
        <v>0.66358694265077456</v>
      </c>
      <c r="AM65" t="s">
        <v>606</v>
      </c>
      <c r="AN65">
        <f t="shared" si="2"/>
        <v>11</v>
      </c>
      <c r="AO65">
        <f t="array" ref="AO65">INDEX($AN$1:$AN$71,MATCH(SMALL(COUNTIF($AN$1:$AN$71,"&lt;"&amp;$AN$1:$AN$71),ROW($AN65:$AO65)),COUNTIF($AN$1:$AN$71,"&lt;"&amp;$AN$1:$AN$71),0))</f>
        <v>65</v>
      </c>
      <c r="AP65" t="str">
        <f t="array" ref="AP65">INDEX($AM$1:$AM$71,SMALL(IF($AN$1:$AN$71=$AO65,ROW($AN$1:$AN$71)),COUNTIF($AO$1:$AO65,$AO65)),1)</f>
        <v>Leeds</v>
      </c>
      <c r="AQ65">
        <f t="shared" si="3"/>
        <v>1.3437877555045985</v>
      </c>
    </row>
    <row r="66" spans="1:43" x14ac:dyDescent="0.25">
      <c r="A66" t="s">
        <v>149</v>
      </c>
      <c r="B66" t="s">
        <v>150</v>
      </c>
      <c r="C66" t="s">
        <v>51</v>
      </c>
      <c r="D66" t="s">
        <v>14</v>
      </c>
      <c r="E66">
        <v>211169</v>
      </c>
      <c r="F66">
        <v>0.13700000000000001</v>
      </c>
      <c r="G66">
        <f>VLOOKUP($A66,'1213 urban'!$A$4:$C$329,2,FALSE)</f>
        <v>0.79041182068943272</v>
      </c>
      <c r="H66">
        <f>VLOOKUP($A66,'1213 urban'!$A$4:$C$329,3,FALSE)</f>
        <v>49</v>
      </c>
      <c r="I66">
        <f t="shared" si="14"/>
        <v>123</v>
      </c>
      <c r="J66" t="str">
        <f t="shared" si="15"/>
        <v/>
      </c>
      <c r="K66" t="str">
        <f t="shared" si="16"/>
        <v/>
      </c>
      <c r="L66" t="str">
        <f t="shared" si="17"/>
        <v>9999</v>
      </c>
      <c r="M66" t="str">
        <f t="shared" si="18"/>
        <v/>
      </c>
      <c r="N66" t="str">
        <f t="shared" si="19"/>
        <v/>
      </c>
      <c r="O66" t="str">
        <f t="shared" si="20"/>
        <v>9999</v>
      </c>
      <c r="P66" t="str">
        <f t="shared" si="21"/>
        <v/>
      </c>
      <c r="Q66" t="str">
        <f t="shared" si="22"/>
        <v/>
      </c>
      <c r="R66" t="str">
        <f t="shared" si="23"/>
        <v>9999</v>
      </c>
      <c r="S66" t="str">
        <f t="shared" si="24"/>
        <v/>
      </c>
      <c r="T66" t="str">
        <f t="shared" si="25"/>
        <v/>
      </c>
      <c r="U66" t="str">
        <f t="shared" si="26"/>
        <v>9999</v>
      </c>
      <c r="V66" t="str">
        <f t="shared" si="27"/>
        <v>Cornwall</v>
      </c>
      <c r="W66">
        <f t="shared" si="28"/>
        <v>0.79041182068943272</v>
      </c>
      <c r="X66">
        <f t="shared" si="29"/>
        <v>14</v>
      </c>
      <c r="Y66" t="str">
        <f t="shared" si="30"/>
        <v/>
      </c>
      <c r="Z66" t="str">
        <f t="shared" si="31"/>
        <v/>
      </c>
      <c r="AA66" t="str">
        <f t="shared" si="32"/>
        <v>9999</v>
      </c>
      <c r="AE66" t="s">
        <v>151</v>
      </c>
      <c r="AF66">
        <f t="shared" ref="AF66:AF129" si="33">LOOKUP(AE66,$A$2:$A$327,I$2:I$327)</f>
        <v>76</v>
      </c>
      <c r="AG66">
        <f t="array" ref="AG66">INDEX($AF$1:$AF$326,MATCH(SMALL(COUNTIF($AF$1:$AF$326,"&lt;"&amp;$AF$1:$AF$326),ROW($AF66:$AG66)),COUNTIF($AF$1:$AF$326,"&lt;"&amp;$AF$1:$AF$326),0))</f>
        <v>66</v>
      </c>
      <c r="AH66" t="str">
        <f t="array" ref="AH66">INDEX($AE$1:$AE$326,SMALL(IF($AF$1:$AF$326=$AG66,ROW($AF$1:$AF$326)),COUNTIF($AG$1:$AG66,$AG66)),1)</f>
        <v>Kensington and Chelsea</v>
      </c>
      <c r="AI66">
        <f t="shared" ref="AI66:AI129" si="34">LOOKUP(AH66,$A$2:$A$327,$G$2:$G$327)</f>
        <v>0.66447885872365819</v>
      </c>
      <c r="AM66" t="s">
        <v>608</v>
      </c>
      <c r="AN66">
        <f t="shared" ref="AN66:AN129" si="35">LOOKUP(AM66,$A$2:$A$327,L$2:L$327)</f>
        <v>4</v>
      </c>
      <c r="AO66">
        <f t="array" ref="AO66">INDEX($AN$1:$AN$71,MATCH(SMALL(COUNTIF($AN$1:$AN$71,"&lt;"&amp;$AN$1:$AN$71),ROW($AN66:$AO66)),COUNTIF($AN$1:$AN$71,"&lt;"&amp;$AN$1:$AN$71),0))</f>
        <v>66</v>
      </c>
      <c r="AP66" t="str">
        <f t="array" ref="AP66">INDEX($AM$1:$AM$71,SMALL(IF($AN$1:$AN$71=$AO66,ROW($AN$1:$AN$71)),COUNTIF($AO$1:$AO66,$AO66)),1)</f>
        <v>Gateshead</v>
      </c>
      <c r="AQ66">
        <f t="shared" ref="AQ66:AQ71" si="36">LOOKUP(AP66,$A$2:$A$327,$G$2:$G$327)</f>
        <v>1.3482574408547443</v>
      </c>
    </row>
    <row r="67" spans="1:43" x14ac:dyDescent="0.25">
      <c r="A67" t="s">
        <v>151</v>
      </c>
      <c r="B67" t="s">
        <v>152</v>
      </c>
      <c r="C67" t="s">
        <v>51</v>
      </c>
      <c r="D67" t="s">
        <v>14</v>
      </c>
      <c r="E67">
        <v>16626</v>
      </c>
      <c r="F67">
        <v>0.19902319902319901</v>
      </c>
      <c r="G67">
        <f>VLOOKUP($A67,'1213 urban'!$A$4:$C$329,2,FALSE)</f>
        <v>0.68823124569855465</v>
      </c>
      <c r="H67">
        <f>VLOOKUP($A67,'1213 urban'!$A$4:$C$329,3,FALSE)</f>
        <v>8</v>
      </c>
      <c r="I67">
        <f t="shared" ref="I67:I130" si="37">IF(G67="","9999",RANK(G67,G$2:G$327,1))</f>
        <v>76</v>
      </c>
      <c r="J67" t="str">
        <f t="shared" ref="J67:J130" si="38">IF($D67=$C$330,$A67,"")</f>
        <v/>
      </c>
      <c r="K67" t="str">
        <f t="shared" ref="K67:K130" si="39">IF($D67=$C$330,$G67,"")</f>
        <v/>
      </c>
      <c r="L67" t="str">
        <f t="shared" ref="L67:L130" si="40">IF(K67="","9999",IF($D67=$C$330,RANK(K67,K$2:K$327,1),""))</f>
        <v>9999</v>
      </c>
      <c r="M67" t="str">
        <f t="shared" ref="M67:M130" si="41">IF($D67=$C$331,$A67,"")</f>
        <v/>
      </c>
      <c r="N67" t="str">
        <f t="shared" ref="N67:N130" si="42">IF($D67=$C$331,$G67,"")</f>
        <v/>
      </c>
      <c r="O67" t="str">
        <f t="shared" ref="O67:O130" si="43">IF(N67="","9999",IF($D67=$C$331,RANK(N67,N$2:N$327,1),""))</f>
        <v>9999</v>
      </c>
      <c r="P67" t="str">
        <f t="shared" ref="P67:P130" si="44">IF($D67=$C$332,$A67,"")</f>
        <v/>
      </c>
      <c r="Q67" t="str">
        <f t="shared" ref="Q67:Q130" si="45">IF($D67=$C$332,$G67,"")</f>
        <v/>
      </c>
      <c r="R67" t="str">
        <f t="shared" ref="R67:R130" si="46">IF(Q67="","9999",IF($D67=$C$332,RANK(Q67,Q$2:Q$327,1),""))</f>
        <v>9999</v>
      </c>
      <c r="S67" t="str">
        <f t="shared" ref="S67:S130" si="47">IF($D67=$C$333,$A67,"")</f>
        <v/>
      </c>
      <c r="T67" t="str">
        <f t="shared" ref="T67:T130" si="48">IF($D67=$C$333,$G67,"")</f>
        <v/>
      </c>
      <c r="U67" t="str">
        <f t="shared" ref="U67:U130" si="49">IF(T67="","9999",IF($D67=$C$333,RANK(T67,T$2:T$327,1),""))</f>
        <v>9999</v>
      </c>
      <c r="V67" t="str">
        <f t="shared" ref="V67:V130" si="50">IF($D67=$C$334,$A67,"")</f>
        <v>Cotswold</v>
      </c>
      <c r="W67">
        <f t="shared" ref="W67:W130" si="51">IF($D67=$C$334,$G67,"")</f>
        <v>0.68823124569855465</v>
      </c>
      <c r="X67">
        <f t="shared" ref="X67:X130" si="52">IF(W67="","9999",IF($D67=$C$334,RANK(W67,W$2:W$327,1),""))</f>
        <v>8</v>
      </c>
      <c r="Y67" t="str">
        <f t="shared" ref="Y67:Y130" si="53">IF($D67=$C$335,$A67,"")</f>
        <v/>
      </c>
      <c r="Z67" t="str">
        <f t="shared" ref="Z67:Z130" si="54">IF($D67=$C$335,$G67,"")</f>
        <v/>
      </c>
      <c r="AA67" t="str">
        <f t="shared" ref="AA67:AA130" si="55">IF(Z67="","9999",IF($D67=$C$335,RANK(Z67,Z$2:Z$327,1),""))</f>
        <v>9999</v>
      </c>
      <c r="AE67" t="s">
        <v>153</v>
      </c>
      <c r="AF67">
        <f t="shared" si="33"/>
        <v>214</v>
      </c>
      <c r="AG67">
        <f t="array" ref="AG67">INDEX($AF$1:$AF$326,MATCH(SMALL(COUNTIF($AF$1:$AF$326,"&lt;"&amp;$AF$1:$AF$326),ROW($AF67:$AG67)),COUNTIF($AF$1:$AF$326,"&lt;"&amp;$AF$1:$AF$326),0))</f>
        <v>67</v>
      </c>
      <c r="AH67" t="str">
        <f t="array" ref="AH67">INDEX($AE$1:$AE$326,SMALL(IF($AF$1:$AF$326=$AG67,ROW($AF$1:$AF$326)),COUNTIF($AG$1:$AG67,$AG67)),1)</f>
        <v>Swale</v>
      </c>
      <c r="AI67">
        <f t="shared" si="34"/>
        <v>0.67421790722761599</v>
      </c>
      <c r="AM67" t="s">
        <v>614</v>
      </c>
      <c r="AN67">
        <f t="shared" si="35"/>
        <v>40</v>
      </c>
      <c r="AO67">
        <f t="array" ref="AO67">INDEX($AN$1:$AN$71,MATCH(SMALL(COUNTIF($AN$1:$AN$71,"&lt;"&amp;$AN$1:$AN$71),ROW($AN67:$AO67)),COUNTIF($AN$1:$AN$71,"&lt;"&amp;$AN$1:$AN$71),0))</f>
        <v>67</v>
      </c>
      <c r="AP67" t="str">
        <f t="array" ref="AP67">INDEX($AM$1:$AM$71,SMALL(IF($AN$1:$AN$71=$AO67,ROW($AN$1:$AN$71)),COUNTIF($AO$1:$AO67,$AO67)),1)</f>
        <v>Oldham</v>
      </c>
      <c r="AQ67">
        <f t="shared" si="36"/>
        <v>1.3827491567325219</v>
      </c>
    </row>
    <row r="68" spans="1:43" x14ac:dyDescent="0.25">
      <c r="A68" t="s">
        <v>153</v>
      </c>
      <c r="B68" t="s">
        <v>154</v>
      </c>
      <c r="C68" t="s">
        <v>58</v>
      </c>
      <c r="D68" t="s">
        <v>10</v>
      </c>
      <c r="E68">
        <v>315739</v>
      </c>
      <c r="F68">
        <v>1</v>
      </c>
      <c r="G68">
        <f>VLOOKUP($A68,'1213 urban'!$A$4:$C$329,2,FALSE)</f>
        <v>1.0144680205548287</v>
      </c>
      <c r="H68">
        <f>VLOOKUP($A68,'1213 urban'!$A$4:$C$329,3,FALSE)</f>
        <v>107</v>
      </c>
      <c r="I68">
        <f t="shared" si="37"/>
        <v>214</v>
      </c>
      <c r="J68" t="str">
        <f t="shared" si="38"/>
        <v/>
      </c>
      <c r="K68" t="str">
        <f t="shared" si="39"/>
        <v/>
      </c>
      <c r="L68" t="str">
        <f t="shared" si="40"/>
        <v>9999</v>
      </c>
      <c r="M68" t="str">
        <f t="shared" si="41"/>
        <v>Coventry</v>
      </c>
      <c r="N68">
        <f t="shared" si="42"/>
        <v>1.0144680205548287</v>
      </c>
      <c r="O68">
        <f t="shared" si="43"/>
        <v>24</v>
      </c>
      <c r="P68" t="str">
        <f t="shared" si="44"/>
        <v/>
      </c>
      <c r="Q68" t="str">
        <f t="shared" si="45"/>
        <v/>
      </c>
      <c r="R68" t="str">
        <f t="shared" si="46"/>
        <v>9999</v>
      </c>
      <c r="S68" t="str">
        <f t="shared" si="47"/>
        <v/>
      </c>
      <c r="T68" t="str">
        <f t="shared" si="48"/>
        <v/>
      </c>
      <c r="U68" t="str">
        <f t="shared" si="49"/>
        <v>9999</v>
      </c>
      <c r="V68" t="str">
        <f t="shared" si="50"/>
        <v/>
      </c>
      <c r="W68" t="str">
        <f t="shared" si="51"/>
        <v/>
      </c>
      <c r="X68" t="str">
        <f t="shared" si="52"/>
        <v>9999</v>
      </c>
      <c r="Y68" t="str">
        <f t="shared" si="53"/>
        <v/>
      </c>
      <c r="Z68" t="str">
        <f t="shared" si="54"/>
        <v/>
      </c>
      <c r="AA68" t="str">
        <f t="shared" si="55"/>
        <v>9999</v>
      </c>
      <c r="AE68" t="s">
        <v>155</v>
      </c>
      <c r="AF68" t="str">
        <f t="shared" si="33"/>
        <v>9999</v>
      </c>
      <c r="AG68">
        <f t="array" ref="AG68">INDEX($AF$1:$AF$326,MATCH(SMALL(COUNTIF($AF$1:$AF$326,"&lt;"&amp;$AF$1:$AF$326),ROW($AF68:$AG68)),COUNTIF($AF$1:$AF$326,"&lt;"&amp;$AF$1:$AF$326),0))</f>
        <v>68</v>
      </c>
      <c r="AH68" t="str">
        <f t="array" ref="AH68">INDEX($AE$1:$AE$326,SMALL(IF($AF$1:$AF$326=$AG68,ROW($AF$1:$AF$326)),COUNTIF($AG$1:$AG68,$AG68)),1)</f>
        <v>New Forest</v>
      </c>
      <c r="AI68">
        <f t="shared" si="34"/>
        <v>0.67499156260546744</v>
      </c>
      <c r="AM68" t="s">
        <v>640</v>
      </c>
      <c r="AN68">
        <f t="shared" si="35"/>
        <v>46</v>
      </c>
      <c r="AO68">
        <f t="array" ref="AO68">INDEX($AN$1:$AN$71,MATCH(SMALL(COUNTIF($AN$1:$AN$71,"&lt;"&amp;$AN$1:$AN$71),ROW($AN68:$AO68)),COUNTIF($AN$1:$AN$71,"&lt;"&amp;$AN$1:$AN$71),0))</f>
        <v>68</v>
      </c>
      <c r="AP68" t="str">
        <f t="array" ref="AP68">INDEX($AM$1:$AM$71,SMALL(IF($AN$1:$AN$71=$AO68,ROW($AN$1:$AN$71)),COUNTIF($AO$1:$AO68,$AO68)),1)</f>
        <v>Walsall</v>
      </c>
      <c r="AQ68">
        <f t="shared" si="36"/>
        <v>1.4417440349820971</v>
      </c>
    </row>
    <row r="69" spans="1:43" x14ac:dyDescent="0.25">
      <c r="A69" t="s">
        <v>155</v>
      </c>
      <c r="B69" t="s">
        <v>156</v>
      </c>
      <c r="C69" t="s">
        <v>40</v>
      </c>
      <c r="D69" t="s">
        <v>14</v>
      </c>
      <c r="E69">
        <v>22217</v>
      </c>
      <c r="F69">
        <v>0.40092756343162378</v>
      </c>
      <c r="G69" t="str">
        <f>VLOOKUP($A69,'1213 urban'!$A$4:$C$329,2,FALSE)</f>
        <v/>
      </c>
      <c r="H69" t="str">
        <f>VLOOKUP($A69,'1213 urban'!$A$4:$C$329,3,FALSE)</f>
        <v/>
      </c>
      <c r="I69" t="str">
        <f t="shared" si="37"/>
        <v>9999</v>
      </c>
      <c r="J69" t="str">
        <f t="shared" si="38"/>
        <v/>
      </c>
      <c r="K69" t="str">
        <f t="shared" si="39"/>
        <v/>
      </c>
      <c r="L69" t="str">
        <f t="shared" si="40"/>
        <v>9999</v>
      </c>
      <c r="M69" t="str">
        <f t="shared" si="41"/>
        <v/>
      </c>
      <c r="N69" t="str">
        <f t="shared" si="42"/>
        <v/>
      </c>
      <c r="O69" t="str">
        <f t="shared" si="43"/>
        <v>9999</v>
      </c>
      <c r="P69" t="str">
        <f t="shared" si="44"/>
        <v/>
      </c>
      <c r="Q69" t="str">
        <f t="shared" si="45"/>
        <v/>
      </c>
      <c r="R69" t="str">
        <f t="shared" si="46"/>
        <v>9999</v>
      </c>
      <c r="S69" t="str">
        <f t="shared" si="47"/>
        <v/>
      </c>
      <c r="T69" t="str">
        <f t="shared" si="48"/>
        <v/>
      </c>
      <c r="U69" t="str">
        <f t="shared" si="49"/>
        <v>9999</v>
      </c>
      <c r="V69" t="str">
        <f t="shared" si="50"/>
        <v>Craven</v>
      </c>
      <c r="W69" t="str">
        <f t="shared" si="51"/>
        <v/>
      </c>
      <c r="X69" t="str">
        <f t="shared" si="52"/>
        <v>9999</v>
      </c>
      <c r="Y69" t="str">
        <f t="shared" si="53"/>
        <v/>
      </c>
      <c r="Z69" t="str">
        <f t="shared" si="54"/>
        <v/>
      </c>
      <c r="AA69" t="str">
        <f t="shared" si="55"/>
        <v>9999</v>
      </c>
      <c r="AE69" t="s">
        <v>157</v>
      </c>
      <c r="AF69">
        <f t="shared" si="33"/>
        <v>81</v>
      </c>
      <c r="AG69">
        <f t="array" ref="AG69">INDEX($AF$1:$AF$326,MATCH(SMALL(COUNTIF($AF$1:$AF$326,"&lt;"&amp;$AF$1:$AF$326),ROW($AF69:$AG69)),COUNTIF($AF$1:$AF$326,"&lt;"&amp;$AF$1:$AF$326),0))</f>
        <v>69</v>
      </c>
      <c r="AH69" t="str">
        <f t="array" ref="AH69">INDEX($AE$1:$AE$326,SMALL(IF($AF$1:$AF$326=$AG69,ROW($AF$1:$AF$326)),COUNTIF($AG$1:$AG69,$AG69)),1)</f>
        <v>Rushmoor</v>
      </c>
      <c r="AI69">
        <f t="shared" si="34"/>
        <v>0.68060006238833903</v>
      </c>
      <c r="AM69" t="s">
        <v>644</v>
      </c>
      <c r="AN69">
        <f t="shared" si="35"/>
        <v>70</v>
      </c>
      <c r="AO69">
        <f t="array" ref="AO69">INDEX($AN$1:$AN$71,MATCH(SMALL(COUNTIF($AN$1:$AN$71,"&lt;"&amp;$AN$1:$AN$71),ROW($AN69:$AO69)),COUNTIF($AN$1:$AN$71,"&lt;"&amp;$AN$1:$AN$71),0))</f>
        <v>69</v>
      </c>
      <c r="AP69" t="str">
        <f t="array" ref="AP69">INDEX($AM$1:$AM$71,SMALL(IF($AN$1:$AN$71=$AO69,ROW($AN$1:$AN$71)),COUNTIF($AO$1:$AO69,$AO69)),1)</f>
        <v>City of London</v>
      </c>
      <c r="AQ69">
        <f t="shared" si="36"/>
        <v>1.542744248161432</v>
      </c>
    </row>
    <row r="70" spans="1:43" x14ac:dyDescent="0.25">
      <c r="A70" t="s">
        <v>157</v>
      </c>
      <c r="B70" t="s">
        <v>158</v>
      </c>
      <c r="C70" t="s">
        <v>9</v>
      </c>
      <c r="D70" t="s">
        <v>23</v>
      </c>
      <c r="E70">
        <v>107562</v>
      </c>
      <c r="F70">
        <v>1</v>
      </c>
      <c r="G70">
        <f>VLOOKUP($A70,'1213 urban'!$A$4:$C$329,2,FALSE)</f>
        <v>0.69557152793878962</v>
      </c>
      <c r="H70">
        <f>VLOOKUP($A70,'1213 urban'!$A$4:$C$329,3,FALSE)</f>
        <v>24</v>
      </c>
      <c r="I70">
        <f t="shared" si="37"/>
        <v>81</v>
      </c>
      <c r="J70" t="str">
        <f t="shared" si="38"/>
        <v/>
      </c>
      <c r="K70" t="str">
        <f t="shared" si="39"/>
        <v/>
      </c>
      <c r="L70" t="str">
        <f t="shared" si="40"/>
        <v>9999</v>
      </c>
      <c r="M70" t="str">
        <f t="shared" si="41"/>
        <v/>
      </c>
      <c r="N70" t="str">
        <f t="shared" si="42"/>
        <v/>
      </c>
      <c r="O70" t="str">
        <f t="shared" si="43"/>
        <v>9999</v>
      </c>
      <c r="P70" t="str">
        <f t="shared" si="44"/>
        <v>Crawley</v>
      </c>
      <c r="Q70">
        <f t="shared" si="45"/>
        <v>0.69557152793878962</v>
      </c>
      <c r="R70">
        <f t="shared" si="46"/>
        <v>11</v>
      </c>
      <c r="S70" t="str">
        <f t="shared" si="47"/>
        <v/>
      </c>
      <c r="T70" t="str">
        <f t="shared" si="48"/>
        <v/>
      </c>
      <c r="U70" t="str">
        <f t="shared" si="49"/>
        <v>9999</v>
      </c>
      <c r="V70" t="str">
        <f t="shared" si="50"/>
        <v/>
      </c>
      <c r="W70" t="str">
        <f t="shared" si="51"/>
        <v/>
      </c>
      <c r="X70" t="str">
        <f t="shared" si="52"/>
        <v>9999</v>
      </c>
      <c r="Y70" t="str">
        <f t="shared" si="53"/>
        <v/>
      </c>
      <c r="Z70" t="str">
        <f t="shared" si="54"/>
        <v/>
      </c>
      <c r="AA70" t="str">
        <f t="shared" si="55"/>
        <v>9999</v>
      </c>
      <c r="AE70" t="s">
        <v>159</v>
      </c>
      <c r="AF70">
        <f t="shared" si="33"/>
        <v>150</v>
      </c>
      <c r="AG70">
        <f t="array" ref="AG70">INDEX($AF$1:$AF$326,MATCH(SMALL(COUNTIF($AF$1:$AF$326,"&lt;"&amp;$AF$1:$AF$326),ROW($AF70:$AG70)),COUNTIF($AF$1:$AF$326,"&lt;"&amp;$AF$1:$AF$326),0))</f>
        <v>70</v>
      </c>
      <c r="AH70" t="str">
        <f t="array" ref="AH70">INDEX($AE$1:$AE$326,SMALL(IF($AF$1:$AF$326=$AG70,ROW($AF$1:$AF$326)),COUNTIF($AG$1:$AG70,$AG70)),1)</f>
        <v>Harborough</v>
      </c>
      <c r="AI70">
        <f t="shared" si="34"/>
        <v>0.68085106382978722</v>
      </c>
      <c r="AM70" t="s">
        <v>654</v>
      </c>
      <c r="AN70">
        <f t="shared" si="35"/>
        <v>37</v>
      </c>
      <c r="AO70">
        <f t="array" ref="AO70">INDEX($AN$1:$AN$71,MATCH(SMALL(COUNTIF($AN$1:$AN$71,"&lt;"&amp;$AN$1:$AN$71),ROW($AN70:$AO70)),COUNTIF($AN$1:$AN$71,"&lt;"&amp;$AN$1:$AN$71),0))</f>
        <v>70</v>
      </c>
      <c r="AP70" t="str">
        <f t="array" ref="AP70">INDEX($AM$1:$AM$71,SMALL(IF($AN$1:$AN$71=$AO70,ROW($AN$1:$AN$71)),COUNTIF($AO$1:$AO70,$AO70)),1)</f>
        <v>Wigan</v>
      </c>
      <c r="AQ70">
        <f t="shared" si="36"/>
        <v>1.6154289953020688</v>
      </c>
    </row>
    <row r="71" spans="1:43" x14ac:dyDescent="0.25">
      <c r="A71" t="s">
        <v>159</v>
      </c>
      <c r="B71" t="s">
        <v>160</v>
      </c>
      <c r="C71" t="s">
        <v>34</v>
      </c>
      <c r="D71" t="s">
        <v>35</v>
      </c>
      <c r="E71">
        <v>345562</v>
      </c>
      <c r="F71">
        <v>1</v>
      </c>
      <c r="G71">
        <f>VLOOKUP($A71,'1213 urban'!$A$4:$C$329,2,FALSE)</f>
        <v>0.8428700318153759</v>
      </c>
      <c r="H71">
        <f>VLOOKUP($A71,'1213 urban'!$A$4:$C$329,3,FALSE)</f>
        <v>142</v>
      </c>
      <c r="I71">
        <f t="shared" si="37"/>
        <v>150</v>
      </c>
      <c r="J71" t="str">
        <f t="shared" si="38"/>
        <v>Croydon</v>
      </c>
      <c r="K71">
        <f t="shared" si="39"/>
        <v>0.8428700318153759</v>
      </c>
      <c r="L71">
        <f t="shared" si="40"/>
        <v>34</v>
      </c>
      <c r="M71" t="str">
        <f t="shared" si="41"/>
        <v/>
      </c>
      <c r="N71" t="str">
        <f t="shared" si="42"/>
        <v/>
      </c>
      <c r="O71" t="str">
        <f t="shared" si="43"/>
        <v>9999</v>
      </c>
      <c r="P71" t="str">
        <f t="shared" si="44"/>
        <v/>
      </c>
      <c r="Q71" t="str">
        <f t="shared" si="45"/>
        <v/>
      </c>
      <c r="R71" t="str">
        <f t="shared" si="46"/>
        <v>9999</v>
      </c>
      <c r="S71" t="str">
        <f t="shared" si="47"/>
        <v/>
      </c>
      <c r="T71" t="str">
        <f t="shared" si="48"/>
        <v/>
      </c>
      <c r="U71" t="str">
        <f t="shared" si="49"/>
        <v>9999</v>
      </c>
      <c r="V71" t="str">
        <f t="shared" si="50"/>
        <v/>
      </c>
      <c r="W71" t="str">
        <f t="shared" si="51"/>
        <v/>
      </c>
      <c r="X71" t="str">
        <f t="shared" si="52"/>
        <v>9999</v>
      </c>
      <c r="Y71" t="str">
        <f t="shared" si="53"/>
        <v/>
      </c>
      <c r="Z71" t="str">
        <f t="shared" si="54"/>
        <v/>
      </c>
      <c r="AA71" t="str">
        <f t="shared" si="55"/>
        <v>9999</v>
      </c>
      <c r="AE71" t="s">
        <v>161</v>
      </c>
      <c r="AF71">
        <f t="shared" si="33"/>
        <v>164</v>
      </c>
      <c r="AG71">
        <f t="array" ref="AG71">INDEX($AF$1:$AF$326,MATCH(SMALL(COUNTIF($AF$1:$AF$326,"&lt;"&amp;$AF$1:$AF$326),ROW($AF71:$AG71)),COUNTIF($AF$1:$AF$326,"&lt;"&amp;$AF$1:$AF$326),0))</f>
        <v>71</v>
      </c>
      <c r="AH71" t="str">
        <f t="array" ref="AH71">INDEX($AE$1:$AE$326,SMALL(IF($AF$1:$AF$326=$AG71,ROW($AF$1:$AF$326)),COUNTIF($AG$1:$AG71,$AG71)),1)</f>
        <v>Gedling</v>
      </c>
      <c r="AI71">
        <f t="shared" si="34"/>
        <v>0.68219471786375596</v>
      </c>
      <c r="AM71" t="s">
        <v>658</v>
      </c>
      <c r="AN71">
        <f t="shared" si="35"/>
        <v>41</v>
      </c>
      <c r="AO71">
        <f t="array" ref="AO71">INDEX($AN$1:$AN$71,MATCH(SMALL(COUNTIF($AN$1:$AN$71,"&lt;"&amp;$AN$1:$AN$71),ROW($AN71:$AO71)),COUNTIF($AN$1:$AN$71,"&lt;"&amp;$AN$1:$AN$71),0))</f>
        <v>71</v>
      </c>
      <c r="AP71" t="str">
        <f t="array" ref="AP71">INDEX($AM$1:$AM$71,SMALL(IF($AN$1:$AN$71=$AO71,ROW($AN$1:$AN$71)),COUNTIF($AO$1:$AO71,$AO71)),1)</f>
        <v>Sunderland</v>
      </c>
      <c r="AQ71">
        <f t="shared" si="36"/>
        <v>3.7812191421208543</v>
      </c>
    </row>
    <row r="72" spans="1:43" x14ac:dyDescent="0.25">
      <c r="A72" t="s">
        <v>161</v>
      </c>
      <c r="B72" t="s">
        <v>162</v>
      </c>
      <c r="C72" t="s">
        <v>31</v>
      </c>
      <c r="D72" t="s">
        <v>18</v>
      </c>
      <c r="E72">
        <v>124873</v>
      </c>
      <c r="F72">
        <v>0.87396504783701123</v>
      </c>
      <c r="G72">
        <f>VLOOKUP($A72,'1213 urban'!$A$4:$C$329,2,FALSE)</f>
        <v>0.87695337770813264</v>
      </c>
      <c r="H72">
        <f>VLOOKUP($A72,'1213 urban'!$A$4:$C$329,3,FALSE)</f>
        <v>61</v>
      </c>
      <c r="I72">
        <f t="shared" si="37"/>
        <v>164</v>
      </c>
      <c r="J72" t="str">
        <f t="shared" si="38"/>
        <v/>
      </c>
      <c r="K72" t="str">
        <f t="shared" si="39"/>
        <v/>
      </c>
      <c r="L72" t="str">
        <f t="shared" si="40"/>
        <v>9999</v>
      </c>
      <c r="M72" t="str">
        <f t="shared" si="41"/>
        <v/>
      </c>
      <c r="N72" t="str">
        <f t="shared" si="42"/>
        <v/>
      </c>
      <c r="O72" t="str">
        <f t="shared" si="43"/>
        <v>9999</v>
      </c>
      <c r="P72" t="str">
        <f t="shared" si="44"/>
        <v/>
      </c>
      <c r="Q72" t="str">
        <f t="shared" si="45"/>
        <v/>
      </c>
      <c r="R72" t="str">
        <f t="shared" si="46"/>
        <v>9999</v>
      </c>
      <c r="S72" t="str">
        <f t="shared" si="47"/>
        <v/>
      </c>
      <c r="T72" t="str">
        <f t="shared" si="48"/>
        <v/>
      </c>
      <c r="U72" t="str">
        <f t="shared" si="49"/>
        <v>9999</v>
      </c>
      <c r="V72" t="str">
        <f t="shared" si="50"/>
        <v/>
      </c>
      <c r="W72" t="str">
        <f t="shared" si="51"/>
        <v/>
      </c>
      <c r="X72" t="str">
        <f t="shared" si="52"/>
        <v>9999</v>
      </c>
      <c r="Y72" t="str">
        <f t="shared" si="53"/>
        <v>Dacorum</v>
      </c>
      <c r="Z72">
        <f t="shared" si="54"/>
        <v>0.87695337770813264</v>
      </c>
      <c r="AA72">
        <f t="shared" si="55"/>
        <v>30</v>
      </c>
      <c r="AE72" t="s">
        <v>163</v>
      </c>
      <c r="AF72">
        <f t="shared" si="33"/>
        <v>299</v>
      </c>
      <c r="AG72">
        <f t="array" ref="AG72">INDEX($AF$1:$AF$326,MATCH(SMALL(COUNTIF($AF$1:$AF$326,"&lt;"&amp;$AF$1:$AF$326),ROW($AF72:$AG72)),COUNTIF($AF$1:$AF$326,"&lt;"&amp;$AF$1:$AF$326),0))</f>
        <v>72</v>
      </c>
      <c r="AH72" t="str">
        <f t="array" ref="AH72">INDEX($AE$1:$AE$326,SMALL(IF($AF$1:$AF$326=$AG72,ROW($AF$1:$AF$326)),COUNTIF($AG$1:$AG72,$AG72)),1)</f>
        <v>Merton</v>
      </c>
      <c r="AI72">
        <f t="shared" si="34"/>
        <v>0.68266289095092414</v>
      </c>
      <c r="AM72" t="s">
        <v>678</v>
      </c>
      <c r="AN72" t="e">
        <f t="shared" si="35"/>
        <v>#N/A</v>
      </c>
    </row>
    <row r="73" spans="1:43" x14ac:dyDescent="0.25">
      <c r="A73" t="s">
        <v>163</v>
      </c>
      <c r="B73" t="s">
        <v>164</v>
      </c>
      <c r="C73" t="s">
        <v>165</v>
      </c>
      <c r="D73" t="s">
        <v>23</v>
      </c>
      <c r="E73">
        <v>87373</v>
      </c>
      <c r="F73">
        <v>0.86642602857907836</v>
      </c>
      <c r="G73">
        <f>VLOOKUP($A73,'1213 urban'!$A$4:$C$329,2,FALSE)</f>
        <v>1.9617459538989701</v>
      </c>
      <c r="H73">
        <f>VLOOKUP($A73,'1213 urban'!$A$4:$C$329,3,FALSE)</f>
        <v>44</v>
      </c>
      <c r="I73">
        <f t="shared" si="37"/>
        <v>299</v>
      </c>
      <c r="J73" t="str">
        <f t="shared" si="38"/>
        <v/>
      </c>
      <c r="K73" t="str">
        <f t="shared" si="39"/>
        <v/>
      </c>
      <c r="L73" t="str">
        <f t="shared" si="40"/>
        <v>9999</v>
      </c>
      <c r="M73" t="str">
        <f t="shared" si="41"/>
        <v/>
      </c>
      <c r="N73" t="str">
        <f t="shared" si="42"/>
        <v/>
      </c>
      <c r="O73" t="str">
        <f t="shared" si="43"/>
        <v>9999</v>
      </c>
      <c r="P73" t="str">
        <f t="shared" si="44"/>
        <v>Darlington</v>
      </c>
      <c r="Q73">
        <f t="shared" si="45"/>
        <v>1.9617459538989701</v>
      </c>
      <c r="R73">
        <f t="shared" si="46"/>
        <v>57</v>
      </c>
      <c r="S73" t="str">
        <f t="shared" si="47"/>
        <v/>
      </c>
      <c r="T73" t="str">
        <f t="shared" si="48"/>
        <v/>
      </c>
      <c r="U73" t="str">
        <f t="shared" si="49"/>
        <v>9999</v>
      </c>
      <c r="V73" t="str">
        <f t="shared" si="50"/>
        <v/>
      </c>
      <c r="W73" t="str">
        <f t="shared" si="51"/>
        <v/>
      </c>
      <c r="X73" t="str">
        <f t="shared" si="52"/>
        <v>9999</v>
      </c>
      <c r="Y73" t="str">
        <f t="shared" si="53"/>
        <v/>
      </c>
      <c r="Z73" t="str">
        <f t="shared" si="54"/>
        <v/>
      </c>
      <c r="AA73" t="str">
        <f t="shared" si="55"/>
        <v>9999</v>
      </c>
      <c r="AE73" t="s">
        <v>166</v>
      </c>
      <c r="AF73">
        <f t="shared" si="33"/>
        <v>245</v>
      </c>
      <c r="AG73">
        <f t="array" ref="AG73">INDEX($AF$1:$AF$326,MATCH(SMALL(COUNTIF($AF$1:$AF$326,"&lt;"&amp;$AF$1:$AF$326),ROW($AF73:$AG73)),COUNTIF($AF$1:$AF$326,"&lt;"&amp;$AF$1:$AF$326),0))</f>
        <v>73</v>
      </c>
      <c r="AH73" t="str">
        <f t="array" ref="AH73">INDEX($AE$1:$AE$326,SMALL(IF($AF$1:$AF$326=$AG73,ROW($AF$1:$AF$326)),COUNTIF($AG$1:$AG73,$AG73)),1)</f>
        <v>Lambeth</v>
      </c>
      <c r="AI73">
        <f t="shared" si="34"/>
        <v>0.68283553779621153</v>
      </c>
      <c r="AM73" t="s">
        <v>678</v>
      </c>
      <c r="AN73" t="e">
        <f t="shared" si="35"/>
        <v>#N/A</v>
      </c>
    </row>
    <row r="74" spans="1:43" x14ac:dyDescent="0.25">
      <c r="A74" t="s">
        <v>166</v>
      </c>
      <c r="B74" t="s">
        <v>167</v>
      </c>
      <c r="C74" t="s">
        <v>9</v>
      </c>
      <c r="D74" t="s">
        <v>35</v>
      </c>
      <c r="E74">
        <v>84337</v>
      </c>
      <c r="F74">
        <v>0.8919359103167469</v>
      </c>
      <c r="G74">
        <f>VLOOKUP($A74,'1213 urban'!$A$4:$C$329,2,FALSE)</f>
        <v>1.1232799775344005</v>
      </c>
      <c r="H74">
        <f>VLOOKUP($A74,'1213 urban'!$A$4:$C$329,3,FALSE)</f>
        <v>40</v>
      </c>
      <c r="I74">
        <f t="shared" si="37"/>
        <v>245</v>
      </c>
      <c r="J74" t="str">
        <f t="shared" si="38"/>
        <v>Dartford</v>
      </c>
      <c r="K74">
        <f t="shared" si="39"/>
        <v>1.1232799775344005</v>
      </c>
      <c r="L74">
        <f t="shared" si="40"/>
        <v>58</v>
      </c>
      <c r="M74" t="str">
        <f t="shared" si="41"/>
        <v/>
      </c>
      <c r="N74" t="str">
        <f t="shared" si="42"/>
        <v/>
      </c>
      <c r="O74" t="str">
        <f t="shared" si="43"/>
        <v>9999</v>
      </c>
      <c r="P74" t="str">
        <f t="shared" si="44"/>
        <v/>
      </c>
      <c r="Q74" t="str">
        <f t="shared" si="45"/>
        <v/>
      </c>
      <c r="R74" t="str">
        <f t="shared" si="46"/>
        <v>9999</v>
      </c>
      <c r="S74" t="str">
        <f t="shared" si="47"/>
        <v/>
      </c>
      <c r="T74" t="str">
        <f t="shared" si="48"/>
        <v/>
      </c>
      <c r="U74" t="str">
        <f t="shared" si="49"/>
        <v>9999</v>
      </c>
      <c r="V74" t="str">
        <f t="shared" si="50"/>
        <v/>
      </c>
      <c r="W74" t="str">
        <f t="shared" si="51"/>
        <v/>
      </c>
      <c r="X74" t="str">
        <f t="shared" si="52"/>
        <v>9999</v>
      </c>
      <c r="Y74" t="str">
        <f t="shared" si="53"/>
        <v/>
      </c>
      <c r="Z74" t="str">
        <f t="shared" si="54"/>
        <v/>
      </c>
      <c r="AA74" t="str">
        <f t="shared" si="55"/>
        <v>9999</v>
      </c>
      <c r="AE74" t="s">
        <v>168</v>
      </c>
      <c r="AF74" t="str">
        <f t="shared" si="33"/>
        <v>9999</v>
      </c>
      <c r="AG74">
        <f t="array" ref="AG74">INDEX($AF$1:$AF$326,MATCH(SMALL(COUNTIF($AF$1:$AF$326,"&lt;"&amp;$AF$1:$AF$326),ROW($AF74:$AG74)),COUNTIF($AF$1:$AF$326,"&lt;"&amp;$AF$1:$AF$326),0))</f>
        <v>74</v>
      </c>
      <c r="AH74" t="str">
        <f t="array" ref="AH74">INDEX($AE$1:$AE$326,SMALL(IF($AF$1:$AF$326=$AG74,ROW($AF$1:$AF$326)),COUNTIF($AG$1:$AG74,$AG74)),1)</f>
        <v>Tonbridge and Malling</v>
      </c>
      <c r="AI74">
        <f t="shared" si="34"/>
        <v>0.68576880646411642</v>
      </c>
      <c r="AM74" t="s">
        <v>678</v>
      </c>
      <c r="AN74" t="e">
        <f t="shared" si="35"/>
        <v>#N/A</v>
      </c>
    </row>
    <row r="75" spans="1:43" x14ac:dyDescent="0.25">
      <c r="A75" t="s">
        <v>168</v>
      </c>
      <c r="B75" t="s">
        <v>169</v>
      </c>
      <c r="C75" t="s">
        <v>17</v>
      </c>
      <c r="D75" t="s">
        <v>14</v>
      </c>
      <c r="E75">
        <v>28190</v>
      </c>
      <c r="F75">
        <v>0.35702073227877762</v>
      </c>
      <c r="G75" t="str">
        <f>VLOOKUP($A75,'1213 urban'!$A$4:$C$329,2,FALSE)</f>
        <v/>
      </c>
      <c r="H75" t="str">
        <f>VLOOKUP($A75,'1213 urban'!$A$4:$C$329,3,FALSE)</f>
        <v/>
      </c>
      <c r="I75" t="str">
        <f t="shared" si="37"/>
        <v>9999</v>
      </c>
      <c r="J75" t="str">
        <f t="shared" si="38"/>
        <v/>
      </c>
      <c r="K75" t="str">
        <f t="shared" si="39"/>
        <v/>
      </c>
      <c r="L75" t="str">
        <f t="shared" si="40"/>
        <v>9999</v>
      </c>
      <c r="M75" t="str">
        <f t="shared" si="41"/>
        <v/>
      </c>
      <c r="N75" t="str">
        <f t="shared" si="42"/>
        <v/>
      </c>
      <c r="O75" t="str">
        <f t="shared" si="43"/>
        <v>9999</v>
      </c>
      <c r="P75" t="str">
        <f t="shared" si="44"/>
        <v/>
      </c>
      <c r="Q75" t="str">
        <f t="shared" si="45"/>
        <v/>
      </c>
      <c r="R75" t="str">
        <f t="shared" si="46"/>
        <v>9999</v>
      </c>
      <c r="S75" t="str">
        <f t="shared" si="47"/>
        <v/>
      </c>
      <c r="T75" t="str">
        <f t="shared" si="48"/>
        <v/>
      </c>
      <c r="U75" t="str">
        <f t="shared" si="49"/>
        <v>9999</v>
      </c>
      <c r="V75" t="str">
        <f t="shared" si="50"/>
        <v>Daventry</v>
      </c>
      <c r="W75" t="str">
        <f t="shared" si="51"/>
        <v/>
      </c>
      <c r="X75" t="str">
        <f t="shared" si="52"/>
        <v>9999</v>
      </c>
      <c r="Y75" t="str">
        <f t="shared" si="53"/>
        <v/>
      </c>
      <c r="Z75" t="str">
        <f t="shared" si="54"/>
        <v/>
      </c>
      <c r="AA75" t="str">
        <f t="shared" si="55"/>
        <v>9999</v>
      </c>
      <c r="AE75" t="s">
        <v>170</v>
      </c>
      <c r="AF75">
        <f t="shared" si="33"/>
        <v>247</v>
      </c>
      <c r="AG75">
        <f t="array" ref="AG75">INDEX($AF$1:$AF$326,MATCH(SMALL(COUNTIF($AF$1:$AF$326,"&lt;"&amp;$AF$1:$AF$326),ROW($AF75:$AG75)),COUNTIF($AF$1:$AF$326,"&lt;"&amp;$AF$1:$AF$326),0))</f>
        <v>75</v>
      </c>
      <c r="AH75" t="str">
        <f t="array" ref="AH75">INDEX($AE$1:$AE$326,SMALL(IF($AF$1:$AF$326=$AG75,ROW($AF$1:$AF$326)),COUNTIF($AG$1:$AG75,$AG75)),1)</f>
        <v>Richmond upon Thames</v>
      </c>
      <c r="AI75">
        <f t="shared" si="34"/>
        <v>0.68648802196761671</v>
      </c>
      <c r="AM75" t="s">
        <v>678</v>
      </c>
      <c r="AN75" t="e">
        <f t="shared" si="35"/>
        <v>#N/A</v>
      </c>
    </row>
    <row r="76" spans="1:43" x14ac:dyDescent="0.25">
      <c r="A76" t="s">
        <v>170</v>
      </c>
      <c r="B76" t="s">
        <v>171</v>
      </c>
      <c r="C76" t="s">
        <v>17</v>
      </c>
      <c r="D76" t="s">
        <v>23</v>
      </c>
      <c r="E76">
        <v>246855</v>
      </c>
      <c r="F76">
        <v>1</v>
      </c>
      <c r="G76">
        <f>VLOOKUP($A76,'1213 urban'!$A$4:$C$329,2,FALSE)</f>
        <v>1.1331587429492345</v>
      </c>
      <c r="H76">
        <f>VLOOKUP($A76,'1213 urban'!$A$4:$C$329,3,FALSE)</f>
        <v>90</v>
      </c>
      <c r="I76">
        <f t="shared" si="37"/>
        <v>247</v>
      </c>
      <c r="J76" t="str">
        <f t="shared" si="38"/>
        <v/>
      </c>
      <c r="K76" t="str">
        <f t="shared" si="39"/>
        <v/>
      </c>
      <c r="L76" t="str">
        <f t="shared" si="40"/>
        <v>9999</v>
      </c>
      <c r="M76" t="str">
        <f t="shared" si="41"/>
        <v/>
      </c>
      <c r="N76" t="str">
        <f t="shared" si="42"/>
        <v/>
      </c>
      <c r="O76" t="str">
        <f t="shared" si="43"/>
        <v>9999</v>
      </c>
      <c r="P76" t="str">
        <f t="shared" si="44"/>
        <v>Derby</v>
      </c>
      <c r="Q76">
        <f t="shared" si="45"/>
        <v>1.1331587429492345</v>
      </c>
      <c r="R76">
        <f t="shared" si="46"/>
        <v>49</v>
      </c>
      <c r="S76" t="str">
        <f t="shared" si="47"/>
        <v/>
      </c>
      <c r="T76" t="str">
        <f t="shared" si="48"/>
        <v/>
      </c>
      <c r="U76" t="str">
        <f t="shared" si="49"/>
        <v>9999</v>
      </c>
      <c r="V76" t="str">
        <f t="shared" si="50"/>
        <v/>
      </c>
      <c r="W76" t="str">
        <f t="shared" si="51"/>
        <v/>
      </c>
      <c r="X76" t="str">
        <f t="shared" si="52"/>
        <v>9999</v>
      </c>
      <c r="Y76" t="str">
        <f t="shared" si="53"/>
        <v/>
      </c>
      <c r="Z76" t="str">
        <f t="shared" si="54"/>
        <v/>
      </c>
      <c r="AA76" t="str">
        <f t="shared" si="55"/>
        <v>9999</v>
      </c>
      <c r="AE76" t="s">
        <v>172</v>
      </c>
      <c r="AF76" t="str">
        <f t="shared" si="33"/>
        <v>9999</v>
      </c>
      <c r="AG76">
        <f t="array" ref="AG76">INDEX($AF$1:$AF$326,MATCH(SMALL(COUNTIF($AF$1:$AF$326,"&lt;"&amp;$AF$1:$AF$326),ROW($AF76:$AG76)),COUNTIF($AF$1:$AF$326,"&lt;"&amp;$AF$1:$AF$326),0))</f>
        <v>76</v>
      </c>
      <c r="AH76" t="str">
        <f t="array" ref="AH76">INDEX($AE$1:$AE$326,SMALL(IF($AF$1:$AF$326=$AG76,ROW($AF$1:$AF$326)),COUNTIF($AG$1:$AG76,$AG76)),1)</f>
        <v>Cotswold</v>
      </c>
      <c r="AI76">
        <f t="shared" si="34"/>
        <v>0.68823124569855465</v>
      </c>
      <c r="AM76" t="s">
        <v>678</v>
      </c>
      <c r="AN76" t="e">
        <f t="shared" si="35"/>
        <v>#N/A</v>
      </c>
    </row>
    <row r="77" spans="1:43" x14ac:dyDescent="0.25">
      <c r="A77" t="s">
        <v>172</v>
      </c>
      <c r="B77" t="s">
        <v>173</v>
      </c>
      <c r="C77" t="s">
        <v>17</v>
      </c>
      <c r="D77" t="s">
        <v>14</v>
      </c>
      <c r="E77">
        <v>11362</v>
      </c>
      <c r="F77">
        <v>0.16141726690249897</v>
      </c>
      <c r="G77" t="str">
        <f>VLOOKUP($A77,'1213 urban'!$A$4:$C$329,2,FALSE)</f>
        <v/>
      </c>
      <c r="H77" t="str">
        <f>VLOOKUP($A77,'1213 urban'!$A$4:$C$329,3,FALSE)</f>
        <v/>
      </c>
      <c r="I77" t="str">
        <f t="shared" si="37"/>
        <v>9999</v>
      </c>
      <c r="J77" t="str">
        <f t="shared" si="38"/>
        <v/>
      </c>
      <c r="K77" t="str">
        <f t="shared" si="39"/>
        <v/>
      </c>
      <c r="L77" t="str">
        <f t="shared" si="40"/>
        <v>9999</v>
      </c>
      <c r="M77" t="str">
        <f t="shared" si="41"/>
        <v/>
      </c>
      <c r="N77" t="str">
        <f t="shared" si="42"/>
        <v/>
      </c>
      <c r="O77" t="str">
        <f t="shared" si="43"/>
        <v>9999</v>
      </c>
      <c r="P77" t="str">
        <f t="shared" si="44"/>
        <v/>
      </c>
      <c r="Q77" t="str">
        <f t="shared" si="45"/>
        <v/>
      </c>
      <c r="R77" t="str">
        <f t="shared" si="46"/>
        <v>9999</v>
      </c>
      <c r="S77" t="str">
        <f t="shared" si="47"/>
        <v/>
      </c>
      <c r="T77" t="str">
        <f t="shared" si="48"/>
        <v/>
      </c>
      <c r="U77" t="str">
        <f t="shared" si="49"/>
        <v>9999</v>
      </c>
      <c r="V77" t="str">
        <f t="shared" si="50"/>
        <v>Derbyshire Dales</v>
      </c>
      <c r="W77" t="str">
        <f t="shared" si="51"/>
        <v/>
      </c>
      <c r="X77" t="str">
        <f t="shared" si="52"/>
        <v>9999</v>
      </c>
      <c r="Y77" t="str">
        <f t="shared" si="53"/>
        <v/>
      </c>
      <c r="Z77" t="str">
        <f t="shared" si="54"/>
        <v/>
      </c>
      <c r="AA77" t="str">
        <f t="shared" si="55"/>
        <v>9999</v>
      </c>
      <c r="AE77" t="s">
        <v>174</v>
      </c>
      <c r="AF77">
        <f t="shared" si="33"/>
        <v>296</v>
      </c>
      <c r="AG77">
        <f t="array" ref="AG77">INDEX($AF$1:$AF$326,MATCH(SMALL(COUNTIF($AF$1:$AF$326,"&lt;"&amp;$AF$1:$AF$326),ROW($AF77:$AG77)),COUNTIF($AF$1:$AF$326,"&lt;"&amp;$AF$1:$AF$326),0))</f>
        <v>77</v>
      </c>
      <c r="AH77" t="str">
        <f t="array" ref="AH77">INDEX($AE$1:$AE$326,SMALL(IF($AF$1:$AF$326=$AG77,ROW($AF$1:$AF$326)),COUNTIF($AG$1:$AG77,$AG77)),1)</f>
        <v>Cheshire East</v>
      </c>
      <c r="AI77">
        <f t="shared" si="34"/>
        <v>0.69008046044517535</v>
      </c>
      <c r="AM77" t="s">
        <v>678</v>
      </c>
      <c r="AN77" t="e">
        <f t="shared" si="35"/>
        <v>#N/A</v>
      </c>
    </row>
    <row r="78" spans="1:43" x14ac:dyDescent="0.25">
      <c r="A78" t="s">
        <v>174</v>
      </c>
      <c r="B78" t="s">
        <v>175</v>
      </c>
      <c r="C78" t="s">
        <v>40</v>
      </c>
      <c r="D78" t="s">
        <v>23</v>
      </c>
      <c r="E78">
        <v>239720</v>
      </c>
      <c r="F78">
        <v>0.82493384217789145</v>
      </c>
      <c r="G78">
        <f>VLOOKUP($A78,'1213 urban'!$A$4:$C$329,2,FALSE)</f>
        <v>1.5946843853820598</v>
      </c>
      <c r="H78">
        <f>VLOOKUP($A78,'1213 urban'!$A$4:$C$329,3,FALSE)</f>
        <v>72</v>
      </c>
      <c r="I78">
        <f t="shared" si="37"/>
        <v>296</v>
      </c>
      <c r="J78" t="str">
        <f t="shared" si="38"/>
        <v/>
      </c>
      <c r="K78" t="str">
        <f t="shared" si="39"/>
        <v/>
      </c>
      <c r="L78" t="str">
        <f t="shared" si="40"/>
        <v>9999</v>
      </c>
      <c r="M78" t="str">
        <f t="shared" si="41"/>
        <v/>
      </c>
      <c r="N78" t="str">
        <f t="shared" si="42"/>
        <v/>
      </c>
      <c r="O78" t="str">
        <f t="shared" si="43"/>
        <v>9999</v>
      </c>
      <c r="P78" t="str">
        <f t="shared" si="44"/>
        <v>Doncaster</v>
      </c>
      <c r="Q78">
        <f t="shared" si="45"/>
        <v>1.5946843853820598</v>
      </c>
      <c r="R78">
        <f t="shared" si="46"/>
        <v>55</v>
      </c>
      <c r="S78" t="str">
        <f t="shared" si="47"/>
        <v/>
      </c>
      <c r="T78" t="str">
        <f t="shared" si="48"/>
        <v/>
      </c>
      <c r="U78" t="str">
        <f t="shared" si="49"/>
        <v>9999</v>
      </c>
      <c r="V78" t="str">
        <f t="shared" si="50"/>
        <v/>
      </c>
      <c r="W78" t="str">
        <f t="shared" si="51"/>
        <v/>
      </c>
      <c r="X78" t="str">
        <f t="shared" si="52"/>
        <v>9999</v>
      </c>
      <c r="Y78" t="str">
        <f t="shared" si="53"/>
        <v/>
      </c>
      <c r="Z78" t="str">
        <f t="shared" si="54"/>
        <v/>
      </c>
      <c r="AA78" t="str">
        <f t="shared" si="55"/>
        <v>9999</v>
      </c>
      <c r="AE78" t="s">
        <v>176</v>
      </c>
      <c r="AF78" t="str">
        <f t="shared" si="33"/>
        <v>9999</v>
      </c>
      <c r="AG78">
        <f t="array" ref="AG78">INDEX($AF$1:$AF$326,MATCH(SMALL(COUNTIF($AF$1:$AF$326,"&lt;"&amp;$AF$1:$AF$326),ROW($AF78:$AG78)),COUNTIF($AF$1:$AF$326,"&lt;"&amp;$AF$1:$AF$326),0))</f>
        <v>78</v>
      </c>
      <c r="AH78" t="str">
        <f t="array" ref="AH78">INDEX($AE$1:$AE$326,SMALL(IF($AF$1:$AF$326=$AG78,ROW($AF$1:$AF$326)),COUNTIF($AG$1:$AG78,$AG78)),1)</f>
        <v>Bromley</v>
      </c>
      <c r="AI78">
        <f t="shared" si="34"/>
        <v>0.69269346928597164</v>
      </c>
      <c r="AM78" t="s">
        <v>678</v>
      </c>
      <c r="AN78" t="e">
        <f t="shared" si="35"/>
        <v>#N/A</v>
      </c>
    </row>
    <row r="79" spans="1:43" x14ac:dyDescent="0.25">
      <c r="A79" t="s">
        <v>176</v>
      </c>
      <c r="B79" t="s">
        <v>177</v>
      </c>
      <c r="C79" t="s">
        <v>9</v>
      </c>
      <c r="D79" t="s">
        <v>28</v>
      </c>
      <c r="E79">
        <v>73032</v>
      </c>
      <c r="F79">
        <v>0.68298248403175876</v>
      </c>
      <c r="G79" t="str">
        <f>VLOOKUP($A79,'1213 urban'!$A$4:$C$329,2,FALSE)</f>
        <v/>
      </c>
      <c r="H79" t="str">
        <f>VLOOKUP($A79,'1213 urban'!$A$4:$C$329,3,FALSE)</f>
        <v/>
      </c>
      <c r="I79" t="str">
        <f t="shared" si="37"/>
        <v>9999</v>
      </c>
      <c r="J79" t="str">
        <f t="shared" si="38"/>
        <v/>
      </c>
      <c r="K79" t="str">
        <f t="shared" si="39"/>
        <v/>
      </c>
      <c r="L79" t="str">
        <f t="shared" si="40"/>
        <v>9999</v>
      </c>
      <c r="M79" t="str">
        <f t="shared" si="41"/>
        <v/>
      </c>
      <c r="N79" t="str">
        <f t="shared" si="42"/>
        <v/>
      </c>
      <c r="O79" t="str">
        <f t="shared" si="43"/>
        <v>9999</v>
      </c>
      <c r="P79" t="str">
        <f t="shared" si="44"/>
        <v/>
      </c>
      <c r="Q79" t="str">
        <f t="shared" si="45"/>
        <v/>
      </c>
      <c r="R79" t="str">
        <f t="shared" si="46"/>
        <v>9999</v>
      </c>
      <c r="S79" t="str">
        <f t="shared" si="47"/>
        <v>Dover</v>
      </c>
      <c r="T79" t="str">
        <f t="shared" si="48"/>
        <v/>
      </c>
      <c r="U79" t="str">
        <f t="shared" si="49"/>
        <v>9999</v>
      </c>
      <c r="V79" t="str">
        <f t="shared" si="50"/>
        <v/>
      </c>
      <c r="W79" t="str">
        <f t="shared" si="51"/>
        <v/>
      </c>
      <c r="X79" t="str">
        <f t="shared" si="52"/>
        <v>9999</v>
      </c>
      <c r="Y79" t="str">
        <f t="shared" si="53"/>
        <v/>
      </c>
      <c r="Z79" t="str">
        <f t="shared" si="54"/>
        <v/>
      </c>
      <c r="AA79" t="str">
        <f t="shared" si="55"/>
        <v>9999</v>
      </c>
      <c r="AE79" t="s">
        <v>178</v>
      </c>
      <c r="AF79">
        <f t="shared" si="33"/>
        <v>234</v>
      </c>
      <c r="AG79">
        <f t="array" ref="AG79">INDEX($AF$1:$AF$326,MATCH(SMALL(COUNTIF($AF$1:$AF$326,"&lt;"&amp;$AF$1:$AF$326),ROW($AF79:$AG79)),COUNTIF($AF$1:$AF$326,"&lt;"&amp;$AF$1:$AF$326),0))</f>
        <v>79</v>
      </c>
      <c r="AH79" t="str">
        <f t="array" ref="AH79">INDEX($AE$1:$AE$326,SMALL(IF($AF$1:$AF$326=$AG79,ROW($AF$1:$AF$326)),COUNTIF($AG$1:$AG79,$AG79)),1)</f>
        <v>Warrington</v>
      </c>
      <c r="AI79">
        <f t="shared" si="34"/>
        <v>0.69298413305295359</v>
      </c>
      <c r="AN79" t="e">
        <f t="shared" si="35"/>
        <v>#N/A</v>
      </c>
    </row>
    <row r="80" spans="1:43" x14ac:dyDescent="0.25">
      <c r="A80" t="s">
        <v>178</v>
      </c>
      <c r="B80" t="s">
        <v>179</v>
      </c>
      <c r="C80" t="s">
        <v>58</v>
      </c>
      <c r="D80" t="s">
        <v>35</v>
      </c>
      <c r="E80">
        <v>307362</v>
      </c>
      <c r="F80">
        <v>1</v>
      </c>
      <c r="G80">
        <f>VLOOKUP($A80,'1213 urban'!$A$4:$C$329,2,FALSE)</f>
        <v>1.0754862668676692</v>
      </c>
      <c r="H80">
        <f>VLOOKUP($A80,'1213 urban'!$A$4:$C$329,3,FALSE)</f>
        <v>117</v>
      </c>
      <c r="I80">
        <f t="shared" si="37"/>
        <v>234</v>
      </c>
      <c r="J80" t="str">
        <f t="shared" si="38"/>
        <v>Dudley</v>
      </c>
      <c r="K80">
        <f t="shared" si="39"/>
        <v>1.0754862668676692</v>
      </c>
      <c r="L80">
        <f t="shared" si="40"/>
        <v>56</v>
      </c>
      <c r="M80" t="str">
        <f t="shared" si="41"/>
        <v/>
      </c>
      <c r="N80" t="str">
        <f t="shared" si="42"/>
        <v/>
      </c>
      <c r="O80" t="str">
        <f t="shared" si="43"/>
        <v>9999</v>
      </c>
      <c r="P80" t="str">
        <f t="shared" si="44"/>
        <v/>
      </c>
      <c r="Q80" t="str">
        <f t="shared" si="45"/>
        <v/>
      </c>
      <c r="R80" t="str">
        <f t="shared" si="46"/>
        <v>9999</v>
      </c>
      <c r="S80" t="str">
        <f t="shared" si="47"/>
        <v/>
      </c>
      <c r="T80" t="str">
        <f t="shared" si="48"/>
        <v/>
      </c>
      <c r="U80" t="str">
        <f t="shared" si="49"/>
        <v>9999</v>
      </c>
      <c r="V80" t="str">
        <f t="shared" si="50"/>
        <v/>
      </c>
      <c r="W80" t="str">
        <f t="shared" si="51"/>
        <v/>
      </c>
      <c r="X80" t="str">
        <f t="shared" si="52"/>
        <v>9999</v>
      </c>
      <c r="Y80" t="str">
        <f t="shared" si="53"/>
        <v/>
      </c>
      <c r="Z80" t="str">
        <f t="shared" si="54"/>
        <v/>
      </c>
      <c r="AA80" t="str">
        <f t="shared" si="55"/>
        <v>9999</v>
      </c>
      <c r="AE80" t="s">
        <v>180</v>
      </c>
      <c r="AF80">
        <f t="shared" si="33"/>
        <v>261</v>
      </c>
      <c r="AG80">
        <f t="array" ref="AG80">INDEX($AF$1:$AF$326,MATCH(SMALL(COUNTIF($AF$1:$AF$326,"&lt;"&amp;$AF$1:$AF$326),ROW($AF80:$AG80)),COUNTIF($AF$1:$AF$326,"&lt;"&amp;$AF$1:$AF$326),0))</f>
        <v>80</v>
      </c>
      <c r="AH80" t="str">
        <f t="array" ref="AH80">INDEX($AE$1:$AE$326,SMALL(IF($AF$1:$AF$326=$AG80,ROW($AF$1:$AF$326)),COUNTIF($AG$1:$AG80,$AG80)),1)</f>
        <v>Camden</v>
      </c>
      <c r="AI80">
        <f t="shared" si="34"/>
        <v>0.69339686210749174</v>
      </c>
      <c r="AN80" t="e">
        <f t="shared" si="35"/>
        <v>#N/A</v>
      </c>
    </row>
    <row r="81" spans="1:40" x14ac:dyDescent="0.25">
      <c r="A81" t="s">
        <v>180</v>
      </c>
      <c r="B81" t="s">
        <v>181</v>
      </c>
      <c r="C81" t="s">
        <v>165</v>
      </c>
      <c r="D81" t="s">
        <v>28</v>
      </c>
      <c r="E81">
        <v>288578</v>
      </c>
      <c r="F81">
        <v>0.56499999999999995</v>
      </c>
      <c r="G81">
        <f>VLOOKUP($A81,'1213 urban'!$A$4:$C$329,2,FALSE)</f>
        <v>1.1988945785580751</v>
      </c>
      <c r="H81">
        <f>VLOOKUP($A81,'1213 urban'!$A$4:$C$329,3,FALSE)</f>
        <v>59</v>
      </c>
      <c r="I81">
        <f t="shared" si="37"/>
        <v>261</v>
      </c>
      <c r="J81" t="str">
        <f t="shared" si="38"/>
        <v/>
      </c>
      <c r="K81" t="str">
        <f t="shared" si="39"/>
        <v/>
      </c>
      <c r="L81" t="str">
        <f t="shared" si="40"/>
        <v>9999</v>
      </c>
      <c r="M81" t="str">
        <f t="shared" si="41"/>
        <v/>
      </c>
      <c r="N81" t="str">
        <f t="shared" si="42"/>
        <v/>
      </c>
      <c r="O81" t="str">
        <f t="shared" si="43"/>
        <v>9999</v>
      </c>
      <c r="P81" t="str">
        <f t="shared" si="44"/>
        <v/>
      </c>
      <c r="Q81" t="str">
        <f t="shared" si="45"/>
        <v/>
      </c>
      <c r="R81" t="str">
        <f t="shared" si="46"/>
        <v>9999</v>
      </c>
      <c r="S81" t="str">
        <f t="shared" si="47"/>
        <v>Durham</v>
      </c>
      <c r="T81">
        <f t="shared" si="48"/>
        <v>1.1988945785580751</v>
      </c>
      <c r="U81">
        <f t="shared" si="49"/>
        <v>43</v>
      </c>
      <c r="V81" t="str">
        <f t="shared" si="50"/>
        <v/>
      </c>
      <c r="W81" t="str">
        <f t="shared" si="51"/>
        <v/>
      </c>
      <c r="X81" t="str">
        <f t="shared" si="52"/>
        <v>9999</v>
      </c>
      <c r="Y81" t="str">
        <f t="shared" si="53"/>
        <v/>
      </c>
      <c r="Z81" t="str">
        <f t="shared" si="54"/>
        <v/>
      </c>
      <c r="AA81" t="str">
        <f t="shared" si="55"/>
        <v>9999</v>
      </c>
      <c r="AE81" t="s">
        <v>182</v>
      </c>
      <c r="AF81">
        <f t="shared" si="33"/>
        <v>128</v>
      </c>
      <c r="AG81">
        <f t="array" ref="AG81">INDEX($AF$1:$AF$326,MATCH(SMALL(COUNTIF($AF$1:$AF$326,"&lt;"&amp;$AF$1:$AF$326),ROW($AF81:$AG81)),COUNTIF($AF$1:$AF$326,"&lt;"&amp;$AF$1:$AF$326),0))</f>
        <v>81</v>
      </c>
      <c r="AH81" t="str">
        <f t="array" ref="AH81">INDEX($AE$1:$AE$326,SMALL(IF($AF$1:$AF$326=$AG81,ROW($AF$1:$AF$326)),COUNTIF($AG$1:$AG81,$AG81)),1)</f>
        <v>Crawley</v>
      </c>
      <c r="AI81">
        <f t="shared" si="34"/>
        <v>0.69557152793878962</v>
      </c>
      <c r="AN81" t="e">
        <f t="shared" si="35"/>
        <v>#N/A</v>
      </c>
    </row>
    <row r="82" spans="1:40" x14ac:dyDescent="0.25">
      <c r="A82" t="s">
        <v>182</v>
      </c>
      <c r="B82" t="s">
        <v>183</v>
      </c>
      <c r="C82" t="s">
        <v>34</v>
      </c>
      <c r="D82" t="s">
        <v>35</v>
      </c>
      <c r="E82">
        <v>318516</v>
      </c>
      <c r="F82">
        <v>1</v>
      </c>
      <c r="G82">
        <f>VLOOKUP($A82,'1213 urban'!$A$4:$C$329,2,FALSE)</f>
        <v>0.79680250864273683</v>
      </c>
      <c r="H82">
        <f>VLOOKUP($A82,'1213 urban'!$A$4:$C$329,3,FALSE)</f>
        <v>124</v>
      </c>
      <c r="I82">
        <f t="shared" si="37"/>
        <v>128</v>
      </c>
      <c r="J82" t="str">
        <f t="shared" si="38"/>
        <v>Ealing</v>
      </c>
      <c r="K82">
        <f t="shared" si="39"/>
        <v>0.79680250864273683</v>
      </c>
      <c r="L82">
        <f t="shared" si="40"/>
        <v>27</v>
      </c>
      <c r="M82" t="str">
        <f t="shared" si="41"/>
        <v/>
      </c>
      <c r="N82" t="str">
        <f t="shared" si="42"/>
        <v/>
      </c>
      <c r="O82" t="str">
        <f t="shared" si="43"/>
        <v>9999</v>
      </c>
      <c r="P82" t="str">
        <f t="shared" si="44"/>
        <v/>
      </c>
      <c r="Q82" t="str">
        <f t="shared" si="45"/>
        <v/>
      </c>
      <c r="R82" t="str">
        <f t="shared" si="46"/>
        <v>9999</v>
      </c>
      <c r="S82" t="str">
        <f t="shared" si="47"/>
        <v/>
      </c>
      <c r="T82" t="str">
        <f t="shared" si="48"/>
        <v/>
      </c>
      <c r="U82" t="str">
        <f t="shared" si="49"/>
        <v>9999</v>
      </c>
      <c r="V82" t="str">
        <f t="shared" si="50"/>
        <v/>
      </c>
      <c r="W82" t="str">
        <f t="shared" si="51"/>
        <v/>
      </c>
      <c r="X82" t="str">
        <f t="shared" si="52"/>
        <v>9999</v>
      </c>
      <c r="Y82" t="str">
        <f t="shared" si="53"/>
        <v/>
      </c>
      <c r="Z82" t="str">
        <f t="shared" si="54"/>
        <v/>
      </c>
      <c r="AA82" t="str">
        <f t="shared" si="55"/>
        <v>9999</v>
      </c>
      <c r="AE82" t="s">
        <v>184</v>
      </c>
      <c r="AF82">
        <f t="shared" si="33"/>
        <v>104</v>
      </c>
      <c r="AG82">
        <f t="array" ref="AG82">INDEX($AF$1:$AF$326,MATCH(SMALL(COUNTIF($AF$1:$AF$326,"&lt;"&amp;$AF$1:$AF$326),ROW($AF82:$AG82)),COUNTIF($AF$1:$AF$326,"&lt;"&amp;$AF$1:$AF$326),0))</f>
        <v>82</v>
      </c>
      <c r="AH82" t="str">
        <f t="array" ref="AH82">INDEX($AE$1:$AE$326,SMALL(IF($AF$1:$AF$326=$AG82,ROW($AF$1:$AF$326)),COUNTIF($AG$1:$AG82,$AG82)),1)</f>
        <v>Central Bedfordshire</v>
      </c>
      <c r="AI82">
        <f t="shared" si="34"/>
        <v>0.69678318429915231</v>
      </c>
      <c r="AN82" t="e">
        <f t="shared" si="35"/>
        <v>#N/A</v>
      </c>
    </row>
    <row r="83" spans="1:40" x14ac:dyDescent="0.25">
      <c r="A83" t="s">
        <v>184</v>
      </c>
      <c r="B83" t="s">
        <v>185</v>
      </c>
      <c r="C83" t="s">
        <v>31</v>
      </c>
      <c r="D83" t="s">
        <v>14</v>
      </c>
      <c r="E83">
        <v>23037</v>
      </c>
      <c r="F83">
        <v>0.27124371548668919</v>
      </c>
      <c r="G83">
        <f>VLOOKUP($A83,'1213 urban'!$A$4:$C$329,2,FALSE)</f>
        <v>0.74003594460302358</v>
      </c>
      <c r="H83">
        <f>VLOOKUP($A83,'1213 urban'!$A$4:$C$329,3,FALSE)</f>
        <v>7</v>
      </c>
      <c r="I83">
        <f t="shared" si="37"/>
        <v>104</v>
      </c>
      <c r="J83" t="str">
        <f t="shared" si="38"/>
        <v/>
      </c>
      <c r="K83" t="str">
        <f t="shared" si="39"/>
        <v/>
      </c>
      <c r="L83" t="str">
        <f t="shared" si="40"/>
        <v>9999</v>
      </c>
      <c r="M83" t="str">
        <f t="shared" si="41"/>
        <v/>
      </c>
      <c r="N83" t="str">
        <f t="shared" si="42"/>
        <v/>
      </c>
      <c r="O83" t="str">
        <f t="shared" si="43"/>
        <v>9999</v>
      </c>
      <c r="P83" t="str">
        <f t="shared" si="44"/>
        <v/>
      </c>
      <c r="Q83" t="str">
        <f t="shared" si="45"/>
        <v/>
      </c>
      <c r="R83" t="str">
        <f t="shared" si="46"/>
        <v>9999</v>
      </c>
      <c r="S83" t="str">
        <f t="shared" si="47"/>
        <v/>
      </c>
      <c r="T83" t="str">
        <f t="shared" si="48"/>
        <v/>
      </c>
      <c r="U83" t="str">
        <f t="shared" si="49"/>
        <v>9999</v>
      </c>
      <c r="V83" t="str">
        <f t="shared" si="50"/>
        <v>East Cambridgeshire</v>
      </c>
      <c r="W83">
        <f t="shared" si="51"/>
        <v>0.74003594460302358</v>
      </c>
      <c r="X83">
        <f t="shared" si="52"/>
        <v>13</v>
      </c>
      <c r="Y83" t="str">
        <f t="shared" si="53"/>
        <v/>
      </c>
      <c r="Z83" t="str">
        <f t="shared" si="54"/>
        <v/>
      </c>
      <c r="AA83" t="str">
        <f t="shared" si="55"/>
        <v>9999</v>
      </c>
      <c r="AE83" t="s">
        <v>186</v>
      </c>
      <c r="AF83">
        <f t="shared" si="33"/>
        <v>33</v>
      </c>
      <c r="AG83">
        <f t="array" ref="AG83">INDEX($AF$1:$AF$326,MATCH(SMALL(COUNTIF($AF$1:$AF$326,"&lt;"&amp;$AF$1:$AF$326),ROW($AF83:$AG83)),COUNTIF($AF$1:$AF$326,"&lt;"&amp;$AF$1:$AF$326),0))</f>
        <v>83</v>
      </c>
      <c r="AH83" t="str">
        <f t="array" ref="AH83">INDEX($AE$1:$AE$326,SMALL(IF($AF$1:$AF$326=$AG83,ROW($AF$1:$AF$326)),COUNTIF($AG$1:$AG83,$AG83)),1)</f>
        <v>Bedford</v>
      </c>
      <c r="AI83">
        <f t="shared" si="34"/>
        <v>0.69799383063517439</v>
      </c>
      <c r="AN83" t="e">
        <f t="shared" si="35"/>
        <v>#N/A</v>
      </c>
    </row>
    <row r="84" spans="1:40" x14ac:dyDescent="0.25">
      <c r="A84" t="s">
        <v>186</v>
      </c>
      <c r="B84" t="s">
        <v>187</v>
      </c>
      <c r="C84" t="s">
        <v>51</v>
      </c>
      <c r="D84" t="s">
        <v>28</v>
      </c>
      <c r="E84">
        <v>57519</v>
      </c>
      <c r="F84">
        <v>0.43293917520341418</v>
      </c>
      <c r="G84">
        <f>VLOOKUP($A84,'1213 urban'!$A$4:$C$329,2,FALSE)</f>
        <v>0.57310239429444731</v>
      </c>
      <c r="H84">
        <f>VLOOKUP($A84,'1213 urban'!$A$4:$C$329,3,FALSE)</f>
        <v>9</v>
      </c>
      <c r="I84">
        <f t="shared" si="37"/>
        <v>33</v>
      </c>
      <c r="J84" t="str">
        <f t="shared" si="38"/>
        <v/>
      </c>
      <c r="K84" t="str">
        <f t="shared" si="39"/>
        <v/>
      </c>
      <c r="L84" t="str">
        <f t="shared" si="40"/>
        <v>9999</v>
      </c>
      <c r="M84" t="str">
        <f t="shared" si="41"/>
        <v/>
      </c>
      <c r="N84" t="str">
        <f t="shared" si="42"/>
        <v/>
      </c>
      <c r="O84" t="str">
        <f t="shared" si="43"/>
        <v>9999</v>
      </c>
      <c r="P84" t="str">
        <f t="shared" si="44"/>
        <v/>
      </c>
      <c r="Q84" t="str">
        <f t="shared" si="45"/>
        <v/>
      </c>
      <c r="R84" t="str">
        <f t="shared" si="46"/>
        <v>9999</v>
      </c>
      <c r="S84" t="str">
        <f t="shared" si="47"/>
        <v>East Devon</v>
      </c>
      <c r="T84">
        <f t="shared" si="48"/>
        <v>0.57310239429444731</v>
      </c>
      <c r="U84">
        <f t="shared" si="49"/>
        <v>11</v>
      </c>
      <c r="V84" t="str">
        <f t="shared" si="50"/>
        <v/>
      </c>
      <c r="W84" t="str">
        <f t="shared" si="51"/>
        <v/>
      </c>
      <c r="X84" t="str">
        <f t="shared" si="52"/>
        <v>9999</v>
      </c>
      <c r="Y84" t="str">
        <f t="shared" si="53"/>
        <v/>
      </c>
      <c r="Z84" t="str">
        <f t="shared" si="54"/>
        <v/>
      </c>
      <c r="AA84" t="str">
        <f t="shared" si="55"/>
        <v>9999</v>
      </c>
      <c r="AE84" t="s">
        <v>188</v>
      </c>
      <c r="AF84">
        <f t="shared" si="33"/>
        <v>137</v>
      </c>
      <c r="AG84">
        <f t="array" ref="AG84">INDEX($AF$1:$AF$326,MATCH(SMALL(COUNTIF($AF$1:$AF$326,"&lt;"&amp;$AF$1:$AF$326),ROW($AF84:$AG84)),COUNTIF($AF$1:$AF$326,"&lt;"&amp;$AF$1:$AF$326),0))</f>
        <v>84</v>
      </c>
      <c r="AH84" t="str">
        <f t="array" ref="AH84">INDEX($AE$1:$AE$326,SMALL(IF($AF$1:$AF$326=$AG84,ROW($AF$1:$AF$326)),COUNTIF($AG$1:$AG84,$AG84)),1)</f>
        <v>Wiltshire</v>
      </c>
      <c r="AI84">
        <f t="shared" si="34"/>
        <v>0.69904784861998315</v>
      </c>
      <c r="AN84" t="e">
        <f t="shared" si="35"/>
        <v>#N/A</v>
      </c>
    </row>
    <row r="85" spans="1:40" x14ac:dyDescent="0.25">
      <c r="A85" t="s">
        <v>188</v>
      </c>
      <c r="B85" t="s">
        <v>189</v>
      </c>
      <c r="C85" t="s">
        <v>51</v>
      </c>
      <c r="D85" t="s">
        <v>28</v>
      </c>
      <c r="E85">
        <v>68100</v>
      </c>
      <c r="F85">
        <v>0.77537915015712533</v>
      </c>
      <c r="G85">
        <f>VLOOKUP($A85,'1213 urban'!$A$4:$C$329,2,FALSE)</f>
        <v>0.81788440567066523</v>
      </c>
      <c r="H85">
        <f>VLOOKUP($A85,'1213 urban'!$A$4:$C$329,3,FALSE)</f>
        <v>27</v>
      </c>
      <c r="I85">
        <f t="shared" si="37"/>
        <v>137</v>
      </c>
      <c r="J85" t="str">
        <f t="shared" si="38"/>
        <v/>
      </c>
      <c r="K85" t="str">
        <f t="shared" si="39"/>
        <v/>
      </c>
      <c r="L85" t="str">
        <f t="shared" si="40"/>
        <v>9999</v>
      </c>
      <c r="M85" t="str">
        <f t="shared" si="41"/>
        <v/>
      </c>
      <c r="N85" t="str">
        <f t="shared" si="42"/>
        <v/>
      </c>
      <c r="O85" t="str">
        <f t="shared" si="43"/>
        <v>9999</v>
      </c>
      <c r="P85" t="str">
        <f t="shared" si="44"/>
        <v/>
      </c>
      <c r="Q85" t="str">
        <f t="shared" si="45"/>
        <v/>
      </c>
      <c r="R85" t="str">
        <f t="shared" si="46"/>
        <v>9999</v>
      </c>
      <c r="S85" t="str">
        <f t="shared" si="47"/>
        <v>East Dorset</v>
      </c>
      <c r="T85">
        <f t="shared" si="48"/>
        <v>0.81788440567066523</v>
      </c>
      <c r="U85">
        <f t="shared" si="49"/>
        <v>33</v>
      </c>
      <c r="V85" t="str">
        <f t="shared" si="50"/>
        <v/>
      </c>
      <c r="W85" t="str">
        <f t="shared" si="51"/>
        <v/>
      </c>
      <c r="X85" t="str">
        <f t="shared" si="52"/>
        <v>9999</v>
      </c>
      <c r="Y85" t="str">
        <f t="shared" si="53"/>
        <v/>
      </c>
      <c r="Z85" t="str">
        <f t="shared" si="54"/>
        <v/>
      </c>
      <c r="AA85" t="str">
        <f t="shared" si="55"/>
        <v>9999</v>
      </c>
      <c r="AE85" t="s">
        <v>190</v>
      </c>
      <c r="AF85">
        <f t="shared" si="33"/>
        <v>45</v>
      </c>
      <c r="AG85">
        <f t="array" ref="AG85">INDEX($AF$1:$AF$326,MATCH(SMALL(COUNTIF($AF$1:$AF$326,"&lt;"&amp;$AF$1:$AF$326),ROW($AF85:$AG85)),COUNTIF($AF$1:$AF$326,"&lt;"&amp;$AF$1:$AF$326),0))</f>
        <v>85</v>
      </c>
      <c r="AH85" t="str">
        <f t="array" ref="AH85">INDEX($AE$1:$AE$326,SMALL(IF($AF$1:$AF$326=$AG85,ROW($AF$1:$AF$326)),COUNTIF($AG$1:$AG85,$AG85)),1)</f>
        <v>St Albans</v>
      </c>
      <c r="AI85">
        <f t="shared" si="34"/>
        <v>0.70059378194305666</v>
      </c>
      <c r="AN85" t="e">
        <f t="shared" si="35"/>
        <v>#N/A</v>
      </c>
    </row>
    <row r="86" spans="1:40" x14ac:dyDescent="0.25">
      <c r="A86" t="s">
        <v>190</v>
      </c>
      <c r="B86" t="s">
        <v>191</v>
      </c>
      <c r="C86" t="s">
        <v>9</v>
      </c>
      <c r="D86" t="s">
        <v>28</v>
      </c>
      <c r="E86">
        <v>67200</v>
      </c>
      <c r="F86">
        <v>0.5969194691680435</v>
      </c>
      <c r="G86">
        <f>VLOOKUP($A86,'1213 urban'!$A$4:$C$329,2,FALSE)</f>
        <v>0.61890306799092276</v>
      </c>
      <c r="H86">
        <f>VLOOKUP($A86,'1213 urban'!$A$4:$C$329,3,FALSE)</f>
        <v>21</v>
      </c>
      <c r="I86">
        <f t="shared" si="37"/>
        <v>45</v>
      </c>
      <c r="J86" t="str">
        <f t="shared" si="38"/>
        <v/>
      </c>
      <c r="K86" t="str">
        <f t="shared" si="39"/>
        <v/>
      </c>
      <c r="L86" t="str">
        <f t="shared" si="40"/>
        <v>9999</v>
      </c>
      <c r="M86" t="str">
        <f t="shared" si="41"/>
        <v/>
      </c>
      <c r="N86" t="str">
        <f t="shared" si="42"/>
        <v/>
      </c>
      <c r="O86" t="str">
        <f t="shared" si="43"/>
        <v>9999</v>
      </c>
      <c r="P86" t="str">
        <f t="shared" si="44"/>
        <v/>
      </c>
      <c r="Q86" t="str">
        <f t="shared" si="45"/>
        <v/>
      </c>
      <c r="R86" t="str">
        <f t="shared" si="46"/>
        <v>9999</v>
      </c>
      <c r="S86" t="str">
        <f t="shared" si="47"/>
        <v>East Hampshire</v>
      </c>
      <c r="T86">
        <f t="shared" si="48"/>
        <v>0.61890306799092276</v>
      </c>
      <c r="U86">
        <f t="shared" si="49"/>
        <v>15</v>
      </c>
      <c r="V86" t="str">
        <f t="shared" si="50"/>
        <v/>
      </c>
      <c r="W86" t="str">
        <f t="shared" si="51"/>
        <v/>
      </c>
      <c r="X86" t="str">
        <f t="shared" si="52"/>
        <v>9999</v>
      </c>
      <c r="Y86" t="str">
        <f t="shared" si="53"/>
        <v/>
      </c>
      <c r="Z86" t="str">
        <f t="shared" si="54"/>
        <v/>
      </c>
      <c r="AA86" t="str">
        <f t="shared" si="55"/>
        <v>9999</v>
      </c>
      <c r="AE86" t="s">
        <v>192</v>
      </c>
      <c r="AF86">
        <f t="shared" si="33"/>
        <v>248</v>
      </c>
      <c r="AG86">
        <f t="array" ref="AG86">INDEX($AF$1:$AF$326,MATCH(SMALL(COUNTIF($AF$1:$AF$326,"&lt;"&amp;$AF$1:$AF$326),ROW($AF86:$AG86)),COUNTIF($AF$1:$AF$326,"&lt;"&amp;$AF$1:$AF$326),0))</f>
        <v>86</v>
      </c>
      <c r="AH86" t="str">
        <f t="array" ref="AH86">INDEX($AE$1:$AE$326,SMALL(IF($AF$1:$AF$326=$AG86,ROW($AF$1:$AF$326)),COUNTIF($AG$1:$AG86,$AG86)),1)</f>
        <v>Taunton Deane</v>
      </c>
      <c r="AI86">
        <f t="shared" si="34"/>
        <v>0.70588235294117652</v>
      </c>
      <c r="AN86" t="e">
        <f t="shared" si="35"/>
        <v>#N/A</v>
      </c>
    </row>
    <row r="87" spans="1:40" x14ac:dyDescent="0.25">
      <c r="A87" t="s">
        <v>192</v>
      </c>
      <c r="B87" t="s">
        <v>193</v>
      </c>
      <c r="C87" t="s">
        <v>31</v>
      </c>
      <c r="D87" t="s">
        <v>18</v>
      </c>
      <c r="E87">
        <v>94435</v>
      </c>
      <c r="F87">
        <v>0.68195932869233655</v>
      </c>
      <c r="G87">
        <f>VLOOKUP($A87,'1213 urban'!$A$4:$C$329,2,FALSE)</f>
        <v>1.133427785648804</v>
      </c>
      <c r="H87">
        <f>VLOOKUP($A87,'1213 urban'!$A$4:$C$329,3,FALSE)</f>
        <v>68</v>
      </c>
      <c r="I87">
        <f t="shared" si="37"/>
        <v>248</v>
      </c>
      <c r="J87" t="str">
        <f t="shared" si="38"/>
        <v/>
      </c>
      <c r="K87" t="str">
        <f t="shared" si="39"/>
        <v/>
      </c>
      <c r="L87" t="str">
        <f t="shared" si="40"/>
        <v>9999</v>
      </c>
      <c r="M87" t="str">
        <f t="shared" si="41"/>
        <v/>
      </c>
      <c r="N87" t="str">
        <f t="shared" si="42"/>
        <v/>
      </c>
      <c r="O87" t="str">
        <f t="shared" si="43"/>
        <v>9999</v>
      </c>
      <c r="P87" t="str">
        <f t="shared" si="44"/>
        <v/>
      </c>
      <c r="Q87" t="str">
        <f t="shared" si="45"/>
        <v/>
      </c>
      <c r="R87" t="str">
        <f t="shared" si="46"/>
        <v>9999</v>
      </c>
      <c r="S87" t="str">
        <f t="shared" si="47"/>
        <v/>
      </c>
      <c r="T87" t="str">
        <f t="shared" si="48"/>
        <v/>
      </c>
      <c r="U87" t="str">
        <f t="shared" si="49"/>
        <v>9999</v>
      </c>
      <c r="V87" t="str">
        <f t="shared" si="50"/>
        <v/>
      </c>
      <c r="W87" t="str">
        <f t="shared" si="51"/>
        <v/>
      </c>
      <c r="X87" t="str">
        <f t="shared" si="52"/>
        <v>9999</v>
      </c>
      <c r="Y87" t="str">
        <f t="shared" si="53"/>
        <v>East Hertfordshire</v>
      </c>
      <c r="Z87">
        <f t="shared" si="54"/>
        <v>1.133427785648804</v>
      </c>
      <c r="AA87">
        <f t="shared" si="55"/>
        <v>45</v>
      </c>
      <c r="AE87" t="s">
        <v>194</v>
      </c>
      <c r="AF87">
        <f t="shared" si="33"/>
        <v>48</v>
      </c>
      <c r="AG87">
        <f t="array" ref="AG87">INDEX($AF$1:$AF$326,MATCH(SMALL(COUNTIF($AF$1:$AF$326,"&lt;"&amp;$AF$1:$AF$326),ROW($AF87:$AG87)),COUNTIF($AF$1:$AF$326,"&lt;"&amp;$AF$1:$AF$326),0))</f>
        <v>87</v>
      </c>
      <c r="AH87" t="str">
        <f t="array" ref="AH87">INDEX($AE$1:$AE$326,SMALL(IF($AF$1:$AF$326=$AG87,ROW($AF$1:$AF$326)),COUNTIF($AG$1:$AG87,$AG87)),1)</f>
        <v>Teignbridge</v>
      </c>
      <c r="AI87">
        <f t="shared" si="34"/>
        <v>0.71341642536405214</v>
      </c>
      <c r="AN87" t="e">
        <f t="shared" si="35"/>
        <v>#N/A</v>
      </c>
    </row>
    <row r="88" spans="1:40" x14ac:dyDescent="0.25">
      <c r="A88" t="s">
        <v>194</v>
      </c>
      <c r="B88" t="s">
        <v>195</v>
      </c>
      <c r="C88" t="s">
        <v>17</v>
      </c>
      <c r="D88" t="s">
        <v>14</v>
      </c>
      <c r="E88">
        <v>53298</v>
      </c>
      <c r="F88">
        <v>0.37631060557920826</v>
      </c>
      <c r="G88">
        <f>VLOOKUP($A88,'1213 urban'!$A$4:$C$329,2,FALSE)</f>
        <v>0.62505580855433529</v>
      </c>
      <c r="H88">
        <f>VLOOKUP($A88,'1213 urban'!$A$4:$C$329,3,FALSE)</f>
        <v>7</v>
      </c>
      <c r="I88">
        <f t="shared" si="37"/>
        <v>48</v>
      </c>
      <c r="J88" t="str">
        <f t="shared" si="38"/>
        <v/>
      </c>
      <c r="K88" t="str">
        <f t="shared" si="39"/>
        <v/>
      </c>
      <c r="L88" t="str">
        <f t="shared" si="40"/>
        <v>9999</v>
      </c>
      <c r="M88" t="str">
        <f t="shared" si="41"/>
        <v/>
      </c>
      <c r="N88" t="str">
        <f t="shared" si="42"/>
        <v/>
      </c>
      <c r="O88" t="str">
        <f t="shared" si="43"/>
        <v>9999</v>
      </c>
      <c r="P88" t="str">
        <f t="shared" si="44"/>
        <v/>
      </c>
      <c r="Q88" t="str">
        <f t="shared" si="45"/>
        <v/>
      </c>
      <c r="R88" t="str">
        <f t="shared" si="46"/>
        <v>9999</v>
      </c>
      <c r="S88" t="str">
        <f t="shared" si="47"/>
        <v/>
      </c>
      <c r="T88" t="str">
        <f t="shared" si="48"/>
        <v/>
      </c>
      <c r="U88" t="str">
        <f t="shared" si="49"/>
        <v>9999</v>
      </c>
      <c r="V88" t="str">
        <f t="shared" si="50"/>
        <v>East Lindsey</v>
      </c>
      <c r="W88">
        <f t="shared" si="51"/>
        <v>0.62505580855433529</v>
      </c>
      <c r="X88">
        <f t="shared" si="52"/>
        <v>6</v>
      </c>
      <c r="Y88" t="str">
        <f t="shared" si="53"/>
        <v/>
      </c>
      <c r="Z88" t="str">
        <f t="shared" si="54"/>
        <v/>
      </c>
      <c r="AA88" t="str">
        <f t="shared" si="55"/>
        <v>9999</v>
      </c>
      <c r="AE88" t="s">
        <v>196</v>
      </c>
      <c r="AF88">
        <f t="shared" si="33"/>
        <v>30</v>
      </c>
      <c r="AG88">
        <f t="array" ref="AG88">INDEX($AF$1:$AF$326,MATCH(SMALL(COUNTIF($AF$1:$AF$326,"&lt;"&amp;$AF$1:$AF$326),ROW($AF88:$AG88)),COUNTIF($AF$1:$AF$326,"&lt;"&amp;$AF$1:$AF$326),0))</f>
        <v>88</v>
      </c>
      <c r="AH88" t="str">
        <f t="array" ref="AH88">INDEX($AE$1:$AE$326,SMALL(IF($AF$1:$AF$326=$AG88,ROW($AF$1:$AF$326)),COUNTIF($AG$1:$AG88,$AG88)),1)</f>
        <v>Lewisham</v>
      </c>
      <c r="AI88">
        <f t="shared" si="34"/>
        <v>0.71534413162332022</v>
      </c>
      <c r="AN88" t="e">
        <f t="shared" si="35"/>
        <v>#N/A</v>
      </c>
    </row>
    <row r="89" spans="1:40" x14ac:dyDescent="0.25">
      <c r="A89" t="s">
        <v>196</v>
      </c>
      <c r="B89" t="s">
        <v>197</v>
      </c>
      <c r="C89" t="s">
        <v>17</v>
      </c>
      <c r="D89" t="s">
        <v>28</v>
      </c>
      <c r="E89">
        <v>34491</v>
      </c>
      <c r="F89">
        <v>0.40458176443678079</v>
      </c>
      <c r="G89">
        <f>VLOOKUP($A89,'1213 urban'!$A$4:$C$329,2,FALSE)</f>
        <v>0.56597671410090555</v>
      </c>
      <c r="H89">
        <f>VLOOKUP($A89,'1213 urban'!$A$4:$C$329,3,FALSE)</f>
        <v>7</v>
      </c>
      <c r="I89">
        <f t="shared" si="37"/>
        <v>30</v>
      </c>
      <c r="J89" t="str">
        <f t="shared" si="38"/>
        <v/>
      </c>
      <c r="K89" t="str">
        <f t="shared" si="39"/>
        <v/>
      </c>
      <c r="L89" t="str">
        <f t="shared" si="40"/>
        <v>9999</v>
      </c>
      <c r="M89" t="str">
        <f t="shared" si="41"/>
        <v/>
      </c>
      <c r="N89" t="str">
        <f t="shared" si="42"/>
        <v/>
      </c>
      <c r="O89" t="str">
        <f t="shared" si="43"/>
        <v>9999</v>
      </c>
      <c r="P89" t="str">
        <f t="shared" si="44"/>
        <v/>
      </c>
      <c r="Q89" t="str">
        <f t="shared" si="45"/>
        <v/>
      </c>
      <c r="R89" t="str">
        <f t="shared" si="46"/>
        <v>9999</v>
      </c>
      <c r="S89" t="str">
        <f t="shared" si="47"/>
        <v>East Northamptonshire</v>
      </c>
      <c r="T89">
        <f t="shared" si="48"/>
        <v>0.56597671410090555</v>
      </c>
      <c r="U89">
        <f t="shared" si="49"/>
        <v>10</v>
      </c>
      <c r="V89" t="str">
        <f t="shared" si="50"/>
        <v/>
      </c>
      <c r="W89" t="str">
        <f t="shared" si="51"/>
        <v/>
      </c>
      <c r="X89" t="str">
        <f t="shared" si="52"/>
        <v>9999</v>
      </c>
      <c r="Y89" t="str">
        <f t="shared" si="53"/>
        <v/>
      </c>
      <c r="Z89" t="str">
        <f t="shared" si="54"/>
        <v/>
      </c>
      <c r="AA89" t="str">
        <f t="shared" si="55"/>
        <v>9999</v>
      </c>
      <c r="AE89" t="s">
        <v>198</v>
      </c>
      <c r="AF89">
        <f t="shared" si="33"/>
        <v>148</v>
      </c>
      <c r="AG89">
        <f t="array" ref="AG89">INDEX($AF$1:$AF$326,MATCH(SMALL(COUNTIF($AF$1:$AF$326,"&lt;"&amp;$AF$1:$AF$326),ROW($AF89:$AG89)),COUNTIF($AF$1:$AF$326,"&lt;"&amp;$AF$1:$AF$326),0))</f>
        <v>89</v>
      </c>
      <c r="AH89" t="str">
        <f t="array" ref="AH89">INDEX($AE$1:$AE$326,SMALL(IF($AF$1:$AF$326=$AG89,ROW($AF$1:$AF$326)),COUNTIF($AG$1:$AG89,$AG89)),1)</f>
        <v>Sedgemoor</v>
      </c>
      <c r="AI89">
        <f t="shared" si="34"/>
        <v>0.71710290426676238</v>
      </c>
      <c r="AN89" t="e">
        <f t="shared" si="35"/>
        <v>#N/A</v>
      </c>
    </row>
    <row r="90" spans="1:40" x14ac:dyDescent="0.25">
      <c r="A90" t="s">
        <v>198</v>
      </c>
      <c r="B90" t="s">
        <v>199</v>
      </c>
      <c r="C90" t="s">
        <v>40</v>
      </c>
      <c r="D90" t="s">
        <v>28</v>
      </c>
      <c r="E90">
        <v>160548</v>
      </c>
      <c r="F90">
        <v>0.47402639581918571</v>
      </c>
      <c r="G90">
        <f>VLOOKUP($A90,'1213 urban'!$A$4:$C$329,2,FALSE)</f>
        <v>0.84173356053296111</v>
      </c>
      <c r="H90">
        <f>VLOOKUP($A90,'1213 urban'!$A$4:$C$329,3,FALSE)</f>
        <v>41</v>
      </c>
      <c r="I90">
        <f t="shared" si="37"/>
        <v>148</v>
      </c>
      <c r="J90" t="str">
        <f t="shared" si="38"/>
        <v/>
      </c>
      <c r="K90" t="str">
        <f t="shared" si="39"/>
        <v/>
      </c>
      <c r="L90" t="str">
        <f t="shared" si="40"/>
        <v>9999</v>
      </c>
      <c r="M90" t="str">
        <f t="shared" si="41"/>
        <v/>
      </c>
      <c r="N90" t="str">
        <f t="shared" si="42"/>
        <v/>
      </c>
      <c r="O90" t="str">
        <f t="shared" si="43"/>
        <v>9999</v>
      </c>
      <c r="P90" t="str">
        <f t="shared" si="44"/>
        <v/>
      </c>
      <c r="Q90" t="str">
        <f t="shared" si="45"/>
        <v/>
      </c>
      <c r="R90" t="str">
        <f t="shared" si="46"/>
        <v>9999</v>
      </c>
      <c r="S90" t="str">
        <f t="shared" si="47"/>
        <v>East Riding of Yorkshire</v>
      </c>
      <c r="T90">
        <f t="shared" si="48"/>
        <v>0.84173356053296111</v>
      </c>
      <c r="U90">
        <f t="shared" si="49"/>
        <v>34</v>
      </c>
      <c r="V90" t="str">
        <f t="shared" si="50"/>
        <v/>
      </c>
      <c r="W90" t="str">
        <f t="shared" si="51"/>
        <v/>
      </c>
      <c r="X90" t="str">
        <f t="shared" si="52"/>
        <v>9999</v>
      </c>
      <c r="Y90" t="str">
        <f t="shared" si="53"/>
        <v/>
      </c>
      <c r="Z90" t="str">
        <f t="shared" si="54"/>
        <v/>
      </c>
      <c r="AA90" t="str">
        <f t="shared" si="55"/>
        <v>9999</v>
      </c>
      <c r="AE90" t="s">
        <v>200</v>
      </c>
      <c r="AF90">
        <f t="shared" si="33"/>
        <v>281</v>
      </c>
      <c r="AG90">
        <f t="array" ref="AG90">INDEX($AF$1:$AF$326,MATCH(SMALL(COUNTIF($AF$1:$AF$326,"&lt;"&amp;$AF$1:$AF$326),ROW($AF90:$AG90)),COUNTIF($AF$1:$AF$326,"&lt;"&amp;$AF$1:$AF$326),0))</f>
        <v>90</v>
      </c>
      <c r="AH90" t="str">
        <f t="array" ref="AH90">INDEX($AE$1:$AE$326,SMALL(IF($AF$1:$AF$326=$AG90,ROW($AF$1:$AF$326)),COUNTIF($AG$1:$AG90,$AG90)),1)</f>
        <v>Carlisle</v>
      </c>
      <c r="AI90">
        <f t="shared" si="34"/>
        <v>0.71876946667305575</v>
      </c>
      <c r="AN90" t="e">
        <f t="shared" si="35"/>
        <v>#N/A</v>
      </c>
    </row>
    <row r="91" spans="1:40" x14ac:dyDescent="0.25">
      <c r="A91" t="s">
        <v>200</v>
      </c>
      <c r="B91" t="s">
        <v>201</v>
      </c>
      <c r="C91" t="s">
        <v>58</v>
      </c>
      <c r="D91" t="s">
        <v>18</v>
      </c>
      <c r="E91">
        <v>81788</v>
      </c>
      <c r="F91">
        <v>0.74728407356985571</v>
      </c>
      <c r="G91">
        <f>VLOOKUP($A91,'1213 urban'!$A$4:$C$329,2,FALSE)</f>
        <v>1.3556407882555217</v>
      </c>
      <c r="H91">
        <f>VLOOKUP($A91,'1213 urban'!$A$4:$C$329,3,FALSE)</f>
        <v>41</v>
      </c>
      <c r="I91">
        <f t="shared" si="37"/>
        <v>281</v>
      </c>
      <c r="J91" t="str">
        <f t="shared" si="38"/>
        <v/>
      </c>
      <c r="K91" t="str">
        <f t="shared" si="39"/>
        <v/>
      </c>
      <c r="L91" t="str">
        <f t="shared" si="40"/>
        <v>9999</v>
      </c>
      <c r="M91" t="str">
        <f t="shared" si="41"/>
        <v/>
      </c>
      <c r="N91" t="str">
        <f t="shared" si="42"/>
        <v/>
      </c>
      <c r="O91" t="str">
        <f t="shared" si="43"/>
        <v>9999</v>
      </c>
      <c r="P91" t="str">
        <f t="shared" si="44"/>
        <v/>
      </c>
      <c r="Q91" t="str">
        <f t="shared" si="45"/>
        <v/>
      </c>
      <c r="R91" t="str">
        <f t="shared" si="46"/>
        <v>9999</v>
      </c>
      <c r="S91" t="str">
        <f t="shared" si="47"/>
        <v/>
      </c>
      <c r="T91" t="str">
        <f t="shared" si="48"/>
        <v/>
      </c>
      <c r="U91" t="str">
        <f t="shared" si="49"/>
        <v>9999</v>
      </c>
      <c r="V91" t="str">
        <f t="shared" si="50"/>
        <v/>
      </c>
      <c r="W91" t="str">
        <f t="shared" si="51"/>
        <v/>
      </c>
      <c r="X91" t="str">
        <f t="shared" si="52"/>
        <v>9999</v>
      </c>
      <c r="Y91" t="str">
        <f t="shared" si="53"/>
        <v>East Staffordshire</v>
      </c>
      <c r="Z91">
        <f t="shared" si="54"/>
        <v>1.3556407882555217</v>
      </c>
      <c r="AA91">
        <f t="shared" si="55"/>
        <v>49</v>
      </c>
      <c r="AE91" t="s">
        <v>202</v>
      </c>
      <c r="AF91">
        <f t="shared" si="33"/>
        <v>10</v>
      </c>
      <c r="AG91">
        <f t="array" ref="AG91">INDEX($AF$1:$AF$326,MATCH(SMALL(COUNTIF($AF$1:$AF$326,"&lt;"&amp;$AF$1:$AF$326),ROW($AF91:$AG91)),COUNTIF($AF$1:$AF$326,"&lt;"&amp;$AF$1:$AF$326),0))</f>
        <v>91</v>
      </c>
      <c r="AH91" t="str">
        <f t="array" ref="AH91">INDEX($AE$1:$AE$326,SMALL(IF($AF$1:$AF$326=$AG91,ROW($AF$1:$AF$326)),COUNTIF($AG$1:$AG91,$AG91)),1)</f>
        <v>Knowsley</v>
      </c>
      <c r="AI91">
        <f t="shared" si="34"/>
        <v>0.71976103933494073</v>
      </c>
      <c r="AN91" t="e">
        <f t="shared" si="35"/>
        <v>#N/A</v>
      </c>
    </row>
    <row r="92" spans="1:40" x14ac:dyDescent="0.25">
      <c r="A92" t="s">
        <v>202</v>
      </c>
      <c r="B92" t="s">
        <v>203</v>
      </c>
      <c r="C92" t="s">
        <v>9</v>
      </c>
      <c r="D92" t="s">
        <v>23</v>
      </c>
      <c r="E92">
        <v>96972</v>
      </c>
      <c r="F92">
        <v>1</v>
      </c>
      <c r="G92">
        <f>VLOOKUP($A92,'1213 urban'!$A$4:$C$329,2,FALSE)</f>
        <v>0.47970395413116473</v>
      </c>
      <c r="H92">
        <f>VLOOKUP($A92,'1213 urban'!$A$4:$C$329,3,FALSE)</f>
        <v>21</v>
      </c>
      <c r="I92">
        <f t="shared" si="37"/>
        <v>10</v>
      </c>
      <c r="J92" t="str">
        <f t="shared" si="38"/>
        <v/>
      </c>
      <c r="K92" t="str">
        <f t="shared" si="39"/>
        <v/>
      </c>
      <c r="L92" t="str">
        <f t="shared" si="40"/>
        <v>9999</v>
      </c>
      <c r="M92" t="str">
        <f t="shared" si="41"/>
        <v/>
      </c>
      <c r="N92" t="str">
        <f t="shared" si="42"/>
        <v/>
      </c>
      <c r="O92" t="str">
        <f t="shared" si="43"/>
        <v>9999</v>
      </c>
      <c r="P92" t="str">
        <f t="shared" si="44"/>
        <v>Eastbourne</v>
      </c>
      <c r="Q92">
        <f t="shared" si="45"/>
        <v>0.47970395413116473</v>
      </c>
      <c r="R92">
        <f t="shared" si="46"/>
        <v>2</v>
      </c>
      <c r="S92" t="str">
        <f t="shared" si="47"/>
        <v/>
      </c>
      <c r="T92" t="str">
        <f t="shared" si="48"/>
        <v/>
      </c>
      <c r="U92" t="str">
        <f t="shared" si="49"/>
        <v>9999</v>
      </c>
      <c r="V92" t="str">
        <f t="shared" si="50"/>
        <v/>
      </c>
      <c r="W92" t="str">
        <f t="shared" si="51"/>
        <v/>
      </c>
      <c r="X92" t="str">
        <f t="shared" si="52"/>
        <v>9999</v>
      </c>
      <c r="Y92" t="str">
        <f t="shared" si="53"/>
        <v/>
      </c>
      <c r="Z92" t="str">
        <f t="shared" si="54"/>
        <v/>
      </c>
      <c r="AA92" t="str">
        <f t="shared" si="55"/>
        <v>9999</v>
      </c>
      <c r="AE92" t="s">
        <v>204</v>
      </c>
      <c r="AF92">
        <f t="shared" si="33"/>
        <v>207</v>
      </c>
      <c r="AG92">
        <f t="array" ref="AG92">INDEX($AF$1:$AF$326,MATCH(SMALL(COUNTIF($AF$1:$AF$326,"&lt;"&amp;$AF$1:$AF$326),ROW($AF92:$AG92)),COUNTIF($AF$1:$AF$326,"&lt;"&amp;$AF$1:$AF$326),0))</f>
        <v>92</v>
      </c>
      <c r="AH92" t="str">
        <f t="array" ref="AH92">INDEX($AE$1:$AE$326,SMALL(IF($AF$1:$AF$326=$AG92,ROW($AF$1:$AF$326)),COUNTIF($AG$1:$AG92,$AG92)),1)</f>
        <v>Broadland</v>
      </c>
      <c r="AI92">
        <f t="shared" si="34"/>
        <v>0.72150072150072153</v>
      </c>
      <c r="AN92" t="e">
        <f t="shared" si="35"/>
        <v>#N/A</v>
      </c>
    </row>
    <row r="93" spans="1:40" x14ac:dyDescent="0.25">
      <c r="A93" t="s">
        <v>204</v>
      </c>
      <c r="B93" t="s">
        <v>205</v>
      </c>
      <c r="C93" t="s">
        <v>9</v>
      </c>
      <c r="D93" t="s">
        <v>18</v>
      </c>
      <c r="E93">
        <v>109770</v>
      </c>
      <c r="F93">
        <v>0.89703358666339794</v>
      </c>
      <c r="G93">
        <f>VLOOKUP($A93,'1213 urban'!$A$4:$C$329,2,FALSE)</f>
        <v>0.99065949617888471</v>
      </c>
      <c r="H93">
        <f>VLOOKUP($A93,'1213 urban'!$A$4:$C$329,3,FALSE)</f>
        <v>49</v>
      </c>
      <c r="I93">
        <f t="shared" si="37"/>
        <v>207</v>
      </c>
      <c r="J93" t="str">
        <f t="shared" si="38"/>
        <v/>
      </c>
      <c r="K93" t="str">
        <f t="shared" si="39"/>
        <v/>
      </c>
      <c r="L93" t="str">
        <f t="shared" si="40"/>
        <v>9999</v>
      </c>
      <c r="M93" t="str">
        <f t="shared" si="41"/>
        <v/>
      </c>
      <c r="N93" t="str">
        <f t="shared" si="42"/>
        <v/>
      </c>
      <c r="O93" t="str">
        <f t="shared" si="43"/>
        <v>9999</v>
      </c>
      <c r="P93" t="str">
        <f t="shared" si="44"/>
        <v/>
      </c>
      <c r="Q93" t="str">
        <f t="shared" si="45"/>
        <v/>
      </c>
      <c r="R93" t="str">
        <f t="shared" si="46"/>
        <v>9999</v>
      </c>
      <c r="S93" t="str">
        <f t="shared" si="47"/>
        <v/>
      </c>
      <c r="T93" t="str">
        <f t="shared" si="48"/>
        <v/>
      </c>
      <c r="U93" t="str">
        <f t="shared" si="49"/>
        <v>9999</v>
      </c>
      <c r="V93" t="str">
        <f t="shared" si="50"/>
        <v/>
      </c>
      <c r="W93" t="str">
        <f t="shared" si="51"/>
        <v/>
      </c>
      <c r="X93" t="str">
        <f t="shared" si="52"/>
        <v>9999</v>
      </c>
      <c r="Y93" t="str">
        <f t="shared" si="53"/>
        <v>Eastleigh</v>
      </c>
      <c r="Z93">
        <f t="shared" si="54"/>
        <v>0.99065949617888471</v>
      </c>
      <c r="AA93">
        <f t="shared" si="55"/>
        <v>38</v>
      </c>
      <c r="AE93" t="s">
        <v>206</v>
      </c>
      <c r="AF93" t="str">
        <f t="shared" si="33"/>
        <v>9999</v>
      </c>
      <c r="AG93">
        <f t="array" ref="AG93">INDEX($AF$1:$AF$326,MATCH(SMALL(COUNTIF($AF$1:$AF$326,"&lt;"&amp;$AF$1:$AF$326),ROW($AF93:$AG93)),COUNTIF($AF$1:$AF$326,"&lt;"&amp;$AF$1:$AF$326),0))</f>
        <v>93</v>
      </c>
      <c r="AH93" t="str">
        <f t="array" ref="AH93">INDEX($AE$1:$AE$326,SMALL(IF($AF$1:$AF$326=$AG93,ROW($AF$1:$AF$326)),COUNTIF($AG$1:$AG93,$AG93)),1)</f>
        <v>Aylesbury Vale</v>
      </c>
      <c r="AI93">
        <f t="shared" si="34"/>
        <v>0.72265213332931855</v>
      </c>
      <c r="AN93" t="e">
        <f t="shared" si="35"/>
        <v>#N/A</v>
      </c>
    </row>
    <row r="94" spans="1:40" x14ac:dyDescent="0.25">
      <c r="A94" t="s">
        <v>206</v>
      </c>
      <c r="B94" t="s">
        <v>207</v>
      </c>
      <c r="C94" t="s">
        <v>13</v>
      </c>
      <c r="D94" t="s">
        <v>14</v>
      </c>
      <c r="E94">
        <v>14873</v>
      </c>
      <c r="F94">
        <v>0.28702935330104018</v>
      </c>
      <c r="G94" t="str">
        <f>VLOOKUP($A94,'1213 urban'!$A$4:$C$329,2,FALSE)</f>
        <v/>
      </c>
      <c r="H94" t="str">
        <f>VLOOKUP($A94,'1213 urban'!$A$4:$C$329,3,FALSE)</f>
        <v/>
      </c>
      <c r="I94" t="str">
        <f t="shared" si="37"/>
        <v>9999</v>
      </c>
      <c r="J94" t="str">
        <f t="shared" si="38"/>
        <v/>
      </c>
      <c r="K94" t="str">
        <f t="shared" si="39"/>
        <v/>
      </c>
      <c r="L94" t="str">
        <f t="shared" si="40"/>
        <v>9999</v>
      </c>
      <c r="M94" t="str">
        <f t="shared" si="41"/>
        <v/>
      </c>
      <c r="N94" t="str">
        <f t="shared" si="42"/>
        <v/>
      </c>
      <c r="O94" t="str">
        <f t="shared" si="43"/>
        <v>9999</v>
      </c>
      <c r="P94" t="str">
        <f t="shared" si="44"/>
        <v/>
      </c>
      <c r="Q94" t="str">
        <f t="shared" si="45"/>
        <v/>
      </c>
      <c r="R94" t="str">
        <f t="shared" si="46"/>
        <v>9999</v>
      </c>
      <c r="S94" t="str">
        <f t="shared" si="47"/>
        <v/>
      </c>
      <c r="T94" t="str">
        <f t="shared" si="48"/>
        <v/>
      </c>
      <c r="U94" t="str">
        <f t="shared" si="49"/>
        <v>9999</v>
      </c>
      <c r="V94" t="str">
        <f t="shared" si="50"/>
        <v>Eden</v>
      </c>
      <c r="W94" t="str">
        <f t="shared" si="51"/>
        <v/>
      </c>
      <c r="X94" t="str">
        <f t="shared" si="52"/>
        <v>9999</v>
      </c>
      <c r="Y94" t="str">
        <f t="shared" si="53"/>
        <v/>
      </c>
      <c r="Z94" t="str">
        <f t="shared" si="54"/>
        <v/>
      </c>
      <c r="AA94" t="str">
        <f t="shared" si="55"/>
        <v>9999</v>
      </c>
      <c r="AE94" t="s">
        <v>208</v>
      </c>
      <c r="AF94">
        <f t="shared" si="33"/>
        <v>229</v>
      </c>
      <c r="AG94">
        <f t="array" ref="AG94">INDEX($AF$1:$AF$326,MATCH(SMALL(COUNTIF($AF$1:$AF$326,"&lt;"&amp;$AF$1:$AF$326),ROW($AF94:$AG94)),COUNTIF($AF$1:$AF$326,"&lt;"&amp;$AF$1:$AF$326),0))</f>
        <v>94</v>
      </c>
      <c r="AH94" t="str">
        <f t="array" ref="AH94">INDEX($AE$1:$AE$326,SMALL(IF($AF$1:$AF$326=$AG94,ROW($AF$1:$AF$326)),COUNTIF($AG$1:$AG94,$AG94)),1)</f>
        <v>Wellingborough</v>
      </c>
      <c r="AI94">
        <f t="shared" si="34"/>
        <v>0.72474271633570087</v>
      </c>
      <c r="AN94" t="e">
        <f t="shared" si="35"/>
        <v>#N/A</v>
      </c>
    </row>
    <row r="95" spans="1:40" x14ac:dyDescent="0.25">
      <c r="A95" t="s">
        <v>208</v>
      </c>
      <c r="B95" t="s">
        <v>209</v>
      </c>
      <c r="C95" t="s">
        <v>9</v>
      </c>
      <c r="D95" t="s">
        <v>35</v>
      </c>
      <c r="E95">
        <v>130705</v>
      </c>
      <c r="F95">
        <v>0.99071477298567423</v>
      </c>
      <c r="G95">
        <f>VLOOKUP($A95,'1213 urban'!$A$4:$C$329,2,FALSE)</f>
        <v>1.064254356791273</v>
      </c>
      <c r="H95">
        <f>VLOOKUP($A95,'1213 urban'!$A$4:$C$329,3,FALSE)</f>
        <v>112</v>
      </c>
      <c r="I95">
        <f t="shared" si="37"/>
        <v>229</v>
      </c>
      <c r="J95" t="str">
        <f t="shared" si="38"/>
        <v>Elmbridge</v>
      </c>
      <c r="K95">
        <f t="shared" si="39"/>
        <v>1.064254356791273</v>
      </c>
      <c r="L95">
        <f t="shared" si="40"/>
        <v>54</v>
      </c>
      <c r="M95" t="str">
        <f t="shared" si="41"/>
        <v/>
      </c>
      <c r="N95" t="str">
        <f t="shared" si="42"/>
        <v/>
      </c>
      <c r="O95" t="str">
        <f t="shared" si="43"/>
        <v>9999</v>
      </c>
      <c r="P95" t="str">
        <f t="shared" si="44"/>
        <v/>
      </c>
      <c r="Q95" t="str">
        <f t="shared" si="45"/>
        <v/>
      </c>
      <c r="R95" t="str">
        <f t="shared" si="46"/>
        <v>9999</v>
      </c>
      <c r="S95" t="str">
        <f t="shared" si="47"/>
        <v/>
      </c>
      <c r="T95" t="str">
        <f t="shared" si="48"/>
        <v/>
      </c>
      <c r="U95" t="str">
        <f t="shared" si="49"/>
        <v>9999</v>
      </c>
      <c r="V95" t="str">
        <f t="shared" si="50"/>
        <v/>
      </c>
      <c r="W95" t="str">
        <f t="shared" si="51"/>
        <v/>
      </c>
      <c r="X95" t="str">
        <f t="shared" si="52"/>
        <v>9999</v>
      </c>
      <c r="Y95" t="str">
        <f t="shared" si="53"/>
        <v/>
      </c>
      <c r="Z95" t="str">
        <f t="shared" si="54"/>
        <v/>
      </c>
      <c r="AA95" t="str">
        <f t="shared" si="55"/>
        <v>9999</v>
      </c>
      <c r="AE95" t="s">
        <v>210</v>
      </c>
      <c r="AF95">
        <f t="shared" si="33"/>
        <v>154</v>
      </c>
      <c r="AG95">
        <f t="array" ref="AG95">INDEX($AF$1:$AF$326,MATCH(SMALL(COUNTIF($AF$1:$AF$326,"&lt;"&amp;$AF$1:$AF$326),ROW($AF95:$AG95)),COUNTIF($AF$1:$AF$326,"&lt;"&amp;$AF$1:$AF$326),0))</f>
        <v>95</v>
      </c>
      <c r="AH95" t="str">
        <f t="array" ref="AH95">INDEX($AE$1:$AE$326,SMALL(IF($AF$1:$AF$326=$AG95,ROW($AF$1:$AF$326)),COUNTIF($AG$1:$AG95,$AG95)),1)</f>
        <v>Kingston upon Thames</v>
      </c>
      <c r="AI95">
        <f t="shared" si="34"/>
        <v>0.72503172013775607</v>
      </c>
      <c r="AN95" t="e">
        <f t="shared" si="35"/>
        <v>#N/A</v>
      </c>
    </row>
    <row r="96" spans="1:40" x14ac:dyDescent="0.25">
      <c r="A96" t="s">
        <v>210</v>
      </c>
      <c r="B96" t="s">
        <v>211</v>
      </c>
      <c r="C96" t="s">
        <v>34</v>
      </c>
      <c r="D96" t="s">
        <v>35</v>
      </c>
      <c r="E96">
        <v>294927</v>
      </c>
      <c r="F96">
        <v>1</v>
      </c>
      <c r="G96">
        <f>VLOOKUP($A96,'1213 urban'!$A$4:$C$329,2,FALSE)</f>
        <v>0.84654814992567706</v>
      </c>
      <c r="H96">
        <f>VLOOKUP($A96,'1213 urban'!$A$4:$C$329,3,FALSE)</f>
        <v>127</v>
      </c>
      <c r="I96">
        <f t="shared" si="37"/>
        <v>154</v>
      </c>
      <c r="J96" t="str">
        <f t="shared" si="38"/>
        <v>Enfield</v>
      </c>
      <c r="K96">
        <f t="shared" si="39"/>
        <v>0.84654814992567706</v>
      </c>
      <c r="L96">
        <f t="shared" si="40"/>
        <v>35</v>
      </c>
      <c r="M96" t="str">
        <f t="shared" si="41"/>
        <v/>
      </c>
      <c r="N96" t="str">
        <f t="shared" si="42"/>
        <v/>
      </c>
      <c r="O96" t="str">
        <f t="shared" si="43"/>
        <v>9999</v>
      </c>
      <c r="P96" t="str">
        <f t="shared" si="44"/>
        <v/>
      </c>
      <c r="Q96" t="str">
        <f t="shared" si="45"/>
        <v/>
      </c>
      <c r="R96" t="str">
        <f t="shared" si="46"/>
        <v>9999</v>
      </c>
      <c r="S96" t="str">
        <f t="shared" si="47"/>
        <v/>
      </c>
      <c r="T96" t="str">
        <f t="shared" si="48"/>
        <v/>
      </c>
      <c r="U96" t="str">
        <f t="shared" si="49"/>
        <v>9999</v>
      </c>
      <c r="V96" t="str">
        <f t="shared" si="50"/>
        <v/>
      </c>
      <c r="W96" t="str">
        <f t="shared" si="51"/>
        <v/>
      </c>
      <c r="X96" t="str">
        <f t="shared" si="52"/>
        <v>9999</v>
      </c>
      <c r="Y96" t="str">
        <f t="shared" si="53"/>
        <v/>
      </c>
      <c r="Z96" t="str">
        <f t="shared" si="54"/>
        <v/>
      </c>
      <c r="AA96" t="str">
        <f t="shared" si="55"/>
        <v>9999</v>
      </c>
      <c r="AE96" t="s">
        <v>212</v>
      </c>
      <c r="AF96">
        <f t="shared" si="33"/>
        <v>289</v>
      </c>
      <c r="AG96">
        <f t="array" ref="AG96">INDEX($AF$1:$AF$326,MATCH(SMALL(COUNTIF($AF$1:$AF$326,"&lt;"&amp;$AF$1:$AF$326),ROW($AF96:$AG96)),COUNTIF($AF$1:$AF$326,"&lt;"&amp;$AF$1:$AF$326),0))</f>
        <v>96</v>
      </c>
      <c r="AH96" t="str">
        <f t="array" ref="AH96">INDEX($AE$1:$AE$326,SMALL(IF($AF$1:$AF$326=$AG96,ROW($AF$1:$AF$326)),COUNTIF($AG$1:$AG96,$AG96)),1)</f>
        <v>Exeter</v>
      </c>
      <c r="AI96">
        <f t="shared" si="34"/>
        <v>0.72710214612407642</v>
      </c>
      <c r="AN96" t="e">
        <f t="shared" si="35"/>
        <v>#N/A</v>
      </c>
    </row>
    <row r="97" spans="1:40" x14ac:dyDescent="0.25">
      <c r="A97" t="s">
        <v>212</v>
      </c>
      <c r="B97" t="s">
        <v>213</v>
      </c>
      <c r="C97" t="s">
        <v>31</v>
      </c>
      <c r="D97" t="s">
        <v>18</v>
      </c>
      <c r="E97">
        <v>80532</v>
      </c>
      <c r="F97">
        <v>0.64560919687665341</v>
      </c>
      <c r="G97">
        <f>VLOOKUP($A97,'1213 urban'!$A$4:$C$329,2,FALSE)</f>
        <v>1.4433241177427225</v>
      </c>
      <c r="H97">
        <f>VLOOKUP($A97,'1213 urban'!$A$4:$C$329,3,FALSE)</f>
        <v>71</v>
      </c>
      <c r="I97">
        <f t="shared" si="37"/>
        <v>289</v>
      </c>
      <c r="J97" t="str">
        <f t="shared" si="38"/>
        <v/>
      </c>
      <c r="K97" t="str">
        <f t="shared" si="39"/>
        <v/>
      </c>
      <c r="L97" t="str">
        <f t="shared" si="40"/>
        <v>9999</v>
      </c>
      <c r="M97" t="str">
        <f t="shared" si="41"/>
        <v/>
      </c>
      <c r="N97" t="str">
        <f t="shared" si="42"/>
        <v/>
      </c>
      <c r="O97" t="str">
        <f t="shared" si="43"/>
        <v>9999</v>
      </c>
      <c r="P97" t="str">
        <f t="shared" si="44"/>
        <v/>
      </c>
      <c r="Q97" t="str">
        <f t="shared" si="45"/>
        <v/>
      </c>
      <c r="R97" t="str">
        <f t="shared" si="46"/>
        <v>9999</v>
      </c>
      <c r="S97" t="str">
        <f t="shared" si="47"/>
        <v/>
      </c>
      <c r="T97" t="str">
        <f t="shared" si="48"/>
        <v/>
      </c>
      <c r="U97" t="str">
        <f t="shared" si="49"/>
        <v>9999</v>
      </c>
      <c r="V97" t="str">
        <f t="shared" si="50"/>
        <v/>
      </c>
      <c r="W97" t="str">
        <f t="shared" si="51"/>
        <v/>
      </c>
      <c r="X97" t="str">
        <f t="shared" si="52"/>
        <v>9999</v>
      </c>
      <c r="Y97" t="str">
        <f t="shared" si="53"/>
        <v>Epping Forest</v>
      </c>
      <c r="Z97">
        <f t="shared" si="54"/>
        <v>1.4433241177427225</v>
      </c>
      <c r="AA97">
        <f t="shared" si="55"/>
        <v>53</v>
      </c>
      <c r="AE97" t="s">
        <v>214</v>
      </c>
      <c r="AF97">
        <f t="shared" si="33"/>
        <v>4</v>
      </c>
      <c r="AG97">
        <f t="array" ref="AG97">INDEX($AF$1:$AF$326,MATCH(SMALL(COUNTIF($AF$1:$AF$326,"&lt;"&amp;$AF$1:$AF$326),ROW($AF97:$AG97)),COUNTIF($AF$1:$AF$326,"&lt;"&amp;$AF$1:$AF$326),0))</f>
        <v>97</v>
      </c>
      <c r="AH97" t="str">
        <f t="array" ref="AH97">INDEX($AE$1:$AE$326,SMALL(IF($AF$1:$AF$326=$AG97,ROW($AF$1:$AF$326)),COUNTIF($AG$1:$AG97,$AG97)),1)</f>
        <v>Wealden</v>
      </c>
      <c r="AI97">
        <f t="shared" si="34"/>
        <v>0.72900602831908035</v>
      </c>
      <c r="AN97" t="e">
        <f t="shared" si="35"/>
        <v>#N/A</v>
      </c>
    </row>
    <row r="98" spans="1:40" x14ac:dyDescent="0.25">
      <c r="A98" t="s">
        <v>214</v>
      </c>
      <c r="B98" t="s">
        <v>215</v>
      </c>
      <c r="C98" t="s">
        <v>9</v>
      </c>
      <c r="D98" t="s">
        <v>35</v>
      </c>
      <c r="E98">
        <v>71111</v>
      </c>
      <c r="F98">
        <v>0.95744021973287374</v>
      </c>
      <c r="G98">
        <f>VLOOKUP($A98,'1213 urban'!$A$4:$C$329,2,FALSE)</f>
        <v>0.43036204206788958</v>
      </c>
      <c r="H98">
        <f>VLOOKUP($A98,'1213 urban'!$A$4:$C$329,3,FALSE)</f>
        <v>16</v>
      </c>
      <c r="I98">
        <f t="shared" si="37"/>
        <v>4</v>
      </c>
      <c r="J98" t="str">
        <f t="shared" si="38"/>
        <v>Epsom and Ewell</v>
      </c>
      <c r="K98">
        <f t="shared" si="39"/>
        <v>0.43036204206788958</v>
      </c>
      <c r="L98">
        <f t="shared" si="40"/>
        <v>1</v>
      </c>
      <c r="M98" t="str">
        <f t="shared" si="41"/>
        <v/>
      </c>
      <c r="N98" t="str">
        <f t="shared" si="42"/>
        <v/>
      </c>
      <c r="O98" t="str">
        <f t="shared" si="43"/>
        <v>9999</v>
      </c>
      <c r="P98" t="str">
        <f t="shared" si="44"/>
        <v/>
      </c>
      <c r="Q98" t="str">
        <f t="shared" si="45"/>
        <v/>
      </c>
      <c r="R98" t="str">
        <f t="shared" si="46"/>
        <v>9999</v>
      </c>
      <c r="S98" t="str">
        <f t="shared" si="47"/>
        <v/>
      </c>
      <c r="T98" t="str">
        <f t="shared" si="48"/>
        <v/>
      </c>
      <c r="U98" t="str">
        <f t="shared" si="49"/>
        <v>9999</v>
      </c>
      <c r="V98" t="str">
        <f t="shared" si="50"/>
        <v/>
      </c>
      <c r="W98" t="str">
        <f t="shared" si="51"/>
        <v/>
      </c>
      <c r="X98" t="str">
        <f t="shared" si="52"/>
        <v>9999</v>
      </c>
      <c r="Y98" t="str">
        <f t="shared" si="53"/>
        <v/>
      </c>
      <c r="Z98" t="str">
        <f t="shared" si="54"/>
        <v/>
      </c>
      <c r="AA98" t="str">
        <f t="shared" si="55"/>
        <v>9999</v>
      </c>
      <c r="AE98" t="s">
        <v>216</v>
      </c>
      <c r="AF98">
        <f t="shared" si="33"/>
        <v>18</v>
      </c>
      <c r="AG98">
        <f t="array" ref="AG98">INDEX($AF$1:$AF$326,MATCH(SMALL(COUNTIF($AF$1:$AF$326,"&lt;"&amp;$AF$1:$AF$326),ROW($AF98:$AG98)),COUNTIF($AF$1:$AF$326,"&lt;"&amp;$AF$1:$AF$326),0))</f>
        <v>98</v>
      </c>
      <c r="AH98" t="str">
        <f t="array" ref="AH98">INDEX($AE$1:$AE$326,SMALL(IF($AF$1:$AF$326=$AG98,ROW($AF$1:$AF$326)),COUNTIF($AG$1:$AG98,$AG98)),1)</f>
        <v>Reading</v>
      </c>
      <c r="AI98">
        <f t="shared" si="34"/>
        <v>0.72981849143814792</v>
      </c>
      <c r="AN98" t="e">
        <f t="shared" si="35"/>
        <v>#N/A</v>
      </c>
    </row>
    <row r="99" spans="1:40" x14ac:dyDescent="0.25">
      <c r="A99" t="s">
        <v>216</v>
      </c>
      <c r="B99" t="s">
        <v>217</v>
      </c>
      <c r="C99" t="s">
        <v>17</v>
      </c>
      <c r="D99" t="s">
        <v>10</v>
      </c>
      <c r="E99">
        <v>102478</v>
      </c>
      <c r="F99">
        <v>0.92073674752920032</v>
      </c>
      <c r="G99">
        <f>VLOOKUP($A99,'1213 urban'!$A$4:$C$329,2,FALSE)</f>
        <v>0.53916660248016635</v>
      </c>
      <c r="H99">
        <f>VLOOKUP($A99,'1213 urban'!$A$4:$C$329,3,FALSE)</f>
        <v>14</v>
      </c>
      <c r="I99">
        <f t="shared" si="37"/>
        <v>18</v>
      </c>
      <c r="J99" t="str">
        <f t="shared" si="38"/>
        <v/>
      </c>
      <c r="K99" t="str">
        <f t="shared" si="39"/>
        <v/>
      </c>
      <c r="L99" t="str">
        <f t="shared" si="40"/>
        <v>9999</v>
      </c>
      <c r="M99" t="str">
        <f t="shared" si="41"/>
        <v>Erewash</v>
      </c>
      <c r="N99">
        <f t="shared" si="42"/>
        <v>0.53916660248016635</v>
      </c>
      <c r="O99">
        <f t="shared" si="43"/>
        <v>2</v>
      </c>
      <c r="P99" t="str">
        <f t="shared" si="44"/>
        <v/>
      </c>
      <c r="Q99" t="str">
        <f t="shared" si="45"/>
        <v/>
      </c>
      <c r="R99" t="str">
        <f t="shared" si="46"/>
        <v>9999</v>
      </c>
      <c r="S99" t="str">
        <f t="shared" si="47"/>
        <v/>
      </c>
      <c r="T99" t="str">
        <f t="shared" si="48"/>
        <v/>
      </c>
      <c r="U99" t="str">
        <f t="shared" si="49"/>
        <v>9999</v>
      </c>
      <c r="V99" t="str">
        <f t="shared" si="50"/>
        <v/>
      </c>
      <c r="W99" t="str">
        <f t="shared" si="51"/>
        <v/>
      </c>
      <c r="X99" t="str">
        <f t="shared" si="52"/>
        <v>9999</v>
      </c>
      <c r="Y99" t="str">
        <f t="shared" si="53"/>
        <v/>
      </c>
      <c r="Z99" t="str">
        <f t="shared" si="54"/>
        <v/>
      </c>
      <c r="AA99" t="str">
        <f t="shared" si="55"/>
        <v>9999</v>
      </c>
      <c r="AE99" t="s">
        <v>218</v>
      </c>
      <c r="AF99">
        <f t="shared" si="33"/>
        <v>96</v>
      </c>
      <c r="AG99">
        <f t="array" ref="AG99">INDEX($AF$1:$AF$326,MATCH(SMALL(COUNTIF($AF$1:$AF$326,"&lt;"&amp;$AF$1:$AF$326),ROW($AF99:$AG99)),COUNTIF($AF$1:$AF$326,"&lt;"&amp;$AF$1:$AF$326),0))</f>
        <v>99</v>
      </c>
      <c r="AH99" t="str">
        <f t="array" ref="AH99">INDEX($AE$1:$AE$326,SMALL(IF($AF$1:$AF$326=$AG99,ROW($AF$1:$AF$326)),COUNTIF($AG$1:$AG99,$AG99)),1)</f>
        <v>Stevenage</v>
      </c>
      <c r="AI99">
        <f t="shared" si="34"/>
        <v>0.72985436087980626</v>
      </c>
      <c r="AN99" t="e">
        <f t="shared" si="35"/>
        <v>#N/A</v>
      </c>
    </row>
    <row r="100" spans="1:40" x14ac:dyDescent="0.25">
      <c r="A100" t="s">
        <v>218</v>
      </c>
      <c r="B100" t="s">
        <v>219</v>
      </c>
      <c r="C100" t="s">
        <v>51</v>
      </c>
      <c r="D100" t="s">
        <v>23</v>
      </c>
      <c r="E100">
        <v>115690</v>
      </c>
      <c r="F100">
        <v>0.96716213278937957</v>
      </c>
      <c r="G100">
        <f>VLOOKUP($A100,'1213 urban'!$A$4:$C$329,2,FALSE)</f>
        <v>0.72710214612407642</v>
      </c>
      <c r="H100">
        <f>VLOOKUP($A100,'1213 urban'!$A$4:$C$329,3,FALSE)</f>
        <v>31</v>
      </c>
      <c r="I100">
        <f t="shared" si="37"/>
        <v>96</v>
      </c>
      <c r="J100" t="str">
        <f t="shared" si="38"/>
        <v/>
      </c>
      <c r="K100" t="str">
        <f t="shared" si="39"/>
        <v/>
      </c>
      <c r="L100" t="str">
        <f t="shared" si="40"/>
        <v>9999</v>
      </c>
      <c r="M100" t="str">
        <f t="shared" si="41"/>
        <v/>
      </c>
      <c r="N100" t="str">
        <f t="shared" si="42"/>
        <v/>
      </c>
      <c r="O100" t="str">
        <f t="shared" si="43"/>
        <v>9999</v>
      </c>
      <c r="P100" t="str">
        <f t="shared" si="44"/>
        <v>Exeter</v>
      </c>
      <c r="Q100">
        <f t="shared" si="45"/>
        <v>0.72710214612407642</v>
      </c>
      <c r="R100">
        <f t="shared" si="46"/>
        <v>12</v>
      </c>
      <c r="S100" t="str">
        <f t="shared" si="47"/>
        <v/>
      </c>
      <c r="T100" t="str">
        <f t="shared" si="48"/>
        <v/>
      </c>
      <c r="U100" t="str">
        <f t="shared" si="49"/>
        <v>9999</v>
      </c>
      <c r="V100" t="str">
        <f t="shared" si="50"/>
        <v/>
      </c>
      <c r="W100" t="str">
        <f t="shared" si="51"/>
        <v/>
      </c>
      <c r="X100" t="str">
        <f t="shared" si="52"/>
        <v>9999</v>
      </c>
      <c r="Y100" t="str">
        <f t="shared" si="53"/>
        <v/>
      </c>
      <c r="Z100" t="str">
        <f t="shared" si="54"/>
        <v/>
      </c>
      <c r="AA100" t="str">
        <f t="shared" si="55"/>
        <v>9999</v>
      </c>
      <c r="AE100" t="s">
        <v>220</v>
      </c>
      <c r="AF100">
        <f t="shared" si="33"/>
        <v>61</v>
      </c>
      <c r="AG100">
        <f t="array" ref="AG100">INDEX($AF$1:$AF$326,MATCH(SMALL(COUNTIF($AF$1:$AF$326,"&lt;"&amp;$AF$1:$AF$326),ROW($AF100:$AG100)),COUNTIF($AF$1:$AF$326,"&lt;"&amp;$AF$1:$AF$326),0))</f>
        <v>100</v>
      </c>
      <c r="AH100" t="str">
        <f t="array" ref="AH100">INDEX($AE$1:$AE$326,SMALL(IF($AF$1:$AF$326=$AG100,ROW($AF$1:$AF$326)),COUNTIF($AG$1:$AG100,$AG100)),1)</f>
        <v>Windsor and Maidenhead</v>
      </c>
      <c r="AI100">
        <f t="shared" si="34"/>
        <v>0.73166064453674617</v>
      </c>
      <c r="AN100" t="e">
        <f t="shared" si="35"/>
        <v>#N/A</v>
      </c>
    </row>
    <row r="101" spans="1:40" x14ac:dyDescent="0.25">
      <c r="A101" t="s">
        <v>220</v>
      </c>
      <c r="B101" t="s">
        <v>221</v>
      </c>
      <c r="C101" t="s">
        <v>9</v>
      </c>
      <c r="D101" t="s">
        <v>10</v>
      </c>
      <c r="E101">
        <v>110875</v>
      </c>
      <c r="F101">
        <v>0.98900167695436547</v>
      </c>
      <c r="G101">
        <f>VLOOKUP($A101,'1213 urban'!$A$4:$C$329,2,FALSE)</f>
        <v>0.65383218307301127</v>
      </c>
      <c r="H101">
        <f>VLOOKUP($A101,'1213 urban'!$A$4:$C$329,3,FALSE)</f>
        <v>36</v>
      </c>
      <c r="I101">
        <f t="shared" si="37"/>
        <v>61</v>
      </c>
      <c r="J101" t="str">
        <f t="shared" si="38"/>
        <v/>
      </c>
      <c r="K101" t="str">
        <f t="shared" si="39"/>
        <v/>
      </c>
      <c r="L101" t="str">
        <f t="shared" si="40"/>
        <v>9999</v>
      </c>
      <c r="M101" t="str">
        <f t="shared" si="41"/>
        <v>Fareham</v>
      </c>
      <c r="N101">
        <f t="shared" si="42"/>
        <v>0.65383218307301127</v>
      </c>
      <c r="O101">
        <f t="shared" si="43"/>
        <v>7</v>
      </c>
      <c r="P101" t="str">
        <f t="shared" si="44"/>
        <v/>
      </c>
      <c r="Q101" t="str">
        <f t="shared" si="45"/>
        <v/>
      </c>
      <c r="R101" t="str">
        <f t="shared" si="46"/>
        <v>9999</v>
      </c>
      <c r="S101" t="str">
        <f t="shared" si="47"/>
        <v/>
      </c>
      <c r="T101" t="str">
        <f t="shared" si="48"/>
        <v/>
      </c>
      <c r="U101" t="str">
        <f t="shared" si="49"/>
        <v>9999</v>
      </c>
      <c r="V101" t="str">
        <f t="shared" si="50"/>
        <v/>
      </c>
      <c r="W101" t="str">
        <f t="shared" si="51"/>
        <v/>
      </c>
      <c r="X101" t="str">
        <f t="shared" si="52"/>
        <v>9999</v>
      </c>
      <c r="Y101" t="str">
        <f t="shared" si="53"/>
        <v/>
      </c>
      <c r="Z101" t="str">
        <f t="shared" si="54"/>
        <v/>
      </c>
      <c r="AA101" t="str">
        <f t="shared" si="55"/>
        <v>9999</v>
      </c>
      <c r="AE101" t="s">
        <v>222</v>
      </c>
      <c r="AF101">
        <f t="shared" si="33"/>
        <v>192</v>
      </c>
      <c r="AG101">
        <f t="array" ref="AG101">INDEX($AF$1:$AF$326,MATCH(SMALL(COUNTIF($AF$1:$AF$326,"&lt;"&amp;$AF$1:$AF$326),ROW($AF101:$AG101)),COUNTIF($AF$1:$AF$326,"&lt;"&amp;$AF$1:$AF$326),0))</f>
        <v>101</v>
      </c>
      <c r="AH101" t="str">
        <f t="array" ref="AH101">INDEX($AE$1:$AE$326,SMALL(IF($AF$1:$AF$326=$AG101,ROW($AF$1:$AF$326)),COUNTIF($AG$1:$AG101,$AG101)),1)</f>
        <v>Melton</v>
      </c>
      <c r="AI101">
        <f t="shared" si="34"/>
        <v>0.73448402497245679</v>
      </c>
      <c r="AN101" t="e">
        <f t="shared" si="35"/>
        <v>#N/A</v>
      </c>
    </row>
    <row r="102" spans="1:40" x14ac:dyDescent="0.25">
      <c r="A102" t="s">
        <v>222</v>
      </c>
      <c r="B102" t="s">
        <v>223</v>
      </c>
      <c r="C102" t="s">
        <v>31</v>
      </c>
      <c r="D102" t="s">
        <v>14</v>
      </c>
      <c r="E102">
        <v>62264</v>
      </c>
      <c r="F102">
        <v>0.67732004742893814</v>
      </c>
      <c r="G102">
        <f>VLOOKUP($A102,'1213 urban'!$A$4:$C$329,2,FALSE)</f>
        <v>0.95510983763132762</v>
      </c>
      <c r="H102">
        <f>VLOOKUP($A102,'1213 urban'!$A$4:$C$329,3,FALSE)</f>
        <v>14</v>
      </c>
      <c r="I102">
        <f t="shared" si="37"/>
        <v>192</v>
      </c>
      <c r="J102" t="str">
        <f t="shared" si="38"/>
        <v/>
      </c>
      <c r="K102" t="str">
        <f t="shared" si="39"/>
        <v/>
      </c>
      <c r="L102" t="str">
        <f t="shared" si="40"/>
        <v>9999</v>
      </c>
      <c r="M102" t="str">
        <f t="shared" si="41"/>
        <v/>
      </c>
      <c r="N102" t="str">
        <f t="shared" si="42"/>
        <v/>
      </c>
      <c r="O102" t="str">
        <f t="shared" si="43"/>
        <v>9999</v>
      </c>
      <c r="P102" t="str">
        <f t="shared" si="44"/>
        <v/>
      </c>
      <c r="Q102" t="str">
        <f t="shared" si="45"/>
        <v/>
      </c>
      <c r="R102" t="str">
        <f t="shared" si="46"/>
        <v>9999</v>
      </c>
      <c r="S102" t="str">
        <f t="shared" si="47"/>
        <v/>
      </c>
      <c r="T102" t="str">
        <f t="shared" si="48"/>
        <v/>
      </c>
      <c r="U102" t="str">
        <f t="shared" si="49"/>
        <v>9999</v>
      </c>
      <c r="V102" t="str">
        <f t="shared" si="50"/>
        <v>Fenland</v>
      </c>
      <c r="W102">
        <f t="shared" si="51"/>
        <v>0.95510983763132762</v>
      </c>
      <c r="X102">
        <f t="shared" si="52"/>
        <v>21</v>
      </c>
      <c r="Y102" t="str">
        <f t="shared" si="53"/>
        <v/>
      </c>
      <c r="Z102" t="str">
        <f t="shared" si="54"/>
        <v/>
      </c>
      <c r="AA102" t="str">
        <f t="shared" si="55"/>
        <v>9999</v>
      </c>
      <c r="AE102" t="s">
        <v>224</v>
      </c>
      <c r="AF102" t="str">
        <f t="shared" si="33"/>
        <v>9999</v>
      </c>
      <c r="AG102">
        <f t="array" ref="AG102">INDEX($AF$1:$AF$326,MATCH(SMALL(COUNTIF($AF$1:$AF$326,"&lt;"&amp;$AF$1:$AF$326),ROW($AF102:$AG102)),COUNTIF($AF$1:$AF$326,"&lt;"&amp;$AF$1:$AF$326),0))</f>
        <v>102</v>
      </c>
      <c r="AH102" t="str">
        <f t="array" ref="AH102">INDEX($AE$1:$AE$326,SMALL(IF($AF$1:$AF$326=$AG102,ROW($AF$1:$AF$326)),COUNTIF($AG$1:$AG102,$AG102)),1)</f>
        <v>South Cambridgeshire</v>
      </c>
      <c r="AI102">
        <f t="shared" si="34"/>
        <v>0.73732718894009219</v>
      </c>
      <c r="AN102" t="e">
        <f t="shared" si="35"/>
        <v>#N/A</v>
      </c>
    </row>
    <row r="103" spans="1:40" x14ac:dyDescent="0.25">
      <c r="A103" t="s">
        <v>224</v>
      </c>
      <c r="B103" t="s">
        <v>225</v>
      </c>
      <c r="C103" t="s">
        <v>31</v>
      </c>
      <c r="D103" t="s">
        <v>14</v>
      </c>
      <c r="E103">
        <v>34520</v>
      </c>
      <c r="F103">
        <v>0.53648302121376956</v>
      </c>
      <c r="G103" t="str">
        <f>VLOOKUP($A103,'1213 urban'!$A$4:$C$329,2,FALSE)</f>
        <v/>
      </c>
      <c r="H103" t="str">
        <f>VLOOKUP($A103,'1213 urban'!$A$4:$C$329,3,FALSE)</f>
        <v/>
      </c>
      <c r="I103" t="str">
        <f t="shared" si="37"/>
        <v>9999</v>
      </c>
      <c r="J103" t="str">
        <f t="shared" si="38"/>
        <v/>
      </c>
      <c r="K103" t="str">
        <f t="shared" si="39"/>
        <v/>
      </c>
      <c r="L103" t="str">
        <f t="shared" si="40"/>
        <v>9999</v>
      </c>
      <c r="M103" t="str">
        <f t="shared" si="41"/>
        <v/>
      </c>
      <c r="N103" t="str">
        <f t="shared" si="42"/>
        <v/>
      </c>
      <c r="O103" t="str">
        <f t="shared" si="43"/>
        <v>9999</v>
      </c>
      <c r="P103" t="str">
        <f t="shared" si="44"/>
        <v/>
      </c>
      <c r="Q103" t="str">
        <f t="shared" si="45"/>
        <v/>
      </c>
      <c r="R103" t="str">
        <f t="shared" si="46"/>
        <v>9999</v>
      </c>
      <c r="S103" t="str">
        <f t="shared" si="47"/>
        <v/>
      </c>
      <c r="T103" t="str">
        <f t="shared" si="48"/>
        <v/>
      </c>
      <c r="U103" t="str">
        <f t="shared" si="49"/>
        <v>9999</v>
      </c>
      <c r="V103" t="str">
        <f t="shared" si="50"/>
        <v>Forest Heath</v>
      </c>
      <c r="W103" t="str">
        <f t="shared" si="51"/>
        <v/>
      </c>
      <c r="X103" t="str">
        <f t="shared" si="52"/>
        <v>9999</v>
      </c>
      <c r="Y103" t="str">
        <f t="shared" si="53"/>
        <v/>
      </c>
      <c r="Z103" t="str">
        <f t="shared" si="54"/>
        <v/>
      </c>
      <c r="AA103" t="str">
        <f t="shared" si="55"/>
        <v>9999</v>
      </c>
      <c r="AE103" t="s">
        <v>226</v>
      </c>
      <c r="AF103" t="str">
        <f t="shared" si="33"/>
        <v>9999</v>
      </c>
      <c r="AG103">
        <f t="array" ref="AG103">INDEX($AF$1:$AF$326,MATCH(SMALL(COUNTIF($AF$1:$AF$326,"&lt;"&amp;$AF$1:$AF$326),ROW($AF103:$AG103)),COUNTIF($AF$1:$AF$326,"&lt;"&amp;$AF$1:$AF$326),0))</f>
        <v>103</v>
      </c>
      <c r="AH103" t="str">
        <f t="array" ref="AH103">INDEX($AE$1:$AE$326,SMALL(IF($AF$1:$AF$326=$AG103,ROW($AF$1:$AF$326)),COUNTIF($AG$1:$AG103,$AG103)),1)</f>
        <v>Gravesham</v>
      </c>
      <c r="AI103">
        <f t="shared" si="34"/>
        <v>0.73940190601380218</v>
      </c>
      <c r="AN103" t="e">
        <f t="shared" si="35"/>
        <v>#N/A</v>
      </c>
    </row>
    <row r="104" spans="1:40" x14ac:dyDescent="0.25">
      <c r="A104" t="s">
        <v>226</v>
      </c>
      <c r="B104" t="s">
        <v>227</v>
      </c>
      <c r="C104" t="s">
        <v>51</v>
      </c>
      <c r="D104" t="s">
        <v>14</v>
      </c>
      <c r="E104">
        <v>25382</v>
      </c>
      <c r="F104">
        <v>0.30625369514593564</v>
      </c>
      <c r="G104" t="str">
        <f>VLOOKUP($A104,'1213 urban'!$A$4:$C$329,2,FALSE)</f>
        <v/>
      </c>
      <c r="H104" t="str">
        <f>VLOOKUP($A104,'1213 urban'!$A$4:$C$329,3,FALSE)</f>
        <v/>
      </c>
      <c r="I104" t="str">
        <f t="shared" si="37"/>
        <v>9999</v>
      </c>
      <c r="J104" t="str">
        <f t="shared" si="38"/>
        <v/>
      </c>
      <c r="K104" t="str">
        <f t="shared" si="39"/>
        <v/>
      </c>
      <c r="L104" t="str">
        <f t="shared" si="40"/>
        <v>9999</v>
      </c>
      <c r="M104" t="str">
        <f t="shared" si="41"/>
        <v/>
      </c>
      <c r="N104" t="str">
        <f t="shared" si="42"/>
        <v/>
      </c>
      <c r="O104" t="str">
        <f t="shared" si="43"/>
        <v>9999</v>
      </c>
      <c r="P104" t="str">
        <f t="shared" si="44"/>
        <v/>
      </c>
      <c r="Q104" t="str">
        <f t="shared" si="45"/>
        <v/>
      </c>
      <c r="R104" t="str">
        <f t="shared" si="46"/>
        <v>9999</v>
      </c>
      <c r="S104" t="str">
        <f t="shared" si="47"/>
        <v/>
      </c>
      <c r="T104" t="str">
        <f t="shared" si="48"/>
        <v/>
      </c>
      <c r="U104" t="str">
        <f t="shared" si="49"/>
        <v>9999</v>
      </c>
      <c r="V104" t="str">
        <f t="shared" si="50"/>
        <v>Forest of Dean</v>
      </c>
      <c r="W104" t="str">
        <f t="shared" si="51"/>
        <v/>
      </c>
      <c r="X104" t="str">
        <f t="shared" si="52"/>
        <v>9999</v>
      </c>
      <c r="Y104" t="str">
        <f t="shared" si="53"/>
        <v/>
      </c>
      <c r="Z104" t="str">
        <f t="shared" si="54"/>
        <v/>
      </c>
      <c r="AA104" t="str">
        <f t="shared" si="55"/>
        <v>9999</v>
      </c>
      <c r="AE104" t="s">
        <v>228</v>
      </c>
      <c r="AF104">
        <f t="shared" si="33"/>
        <v>38</v>
      </c>
      <c r="AG104">
        <f t="array" ref="AG104">INDEX($AF$1:$AF$326,MATCH(SMALL(COUNTIF($AF$1:$AF$326,"&lt;"&amp;$AF$1:$AF$326),ROW($AF104:$AG104)),COUNTIF($AF$1:$AF$326,"&lt;"&amp;$AF$1:$AF$326),0))</f>
        <v>104</v>
      </c>
      <c r="AH104" t="str">
        <f t="array" ref="AH104">INDEX($AE$1:$AE$326,SMALL(IF($AF$1:$AF$326=$AG104,ROW($AF$1:$AF$326)),COUNTIF($AG$1:$AG104,$AG104)),1)</f>
        <v>East Cambridgeshire</v>
      </c>
      <c r="AI104">
        <f t="shared" si="34"/>
        <v>0.74003594460302358</v>
      </c>
      <c r="AN104" t="e">
        <f t="shared" si="35"/>
        <v>#N/A</v>
      </c>
    </row>
    <row r="105" spans="1:40" x14ac:dyDescent="0.25">
      <c r="A105" t="s">
        <v>228</v>
      </c>
      <c r="B105" t="s">
        <v>229</v>
      </c>
      <c r="C105" t="s">
        <v>13</v>
      </c>
      <c r="D105" t="s">
        <v>18</v>
      </c>
      <c r="E105">
        <v>58534</v>
      </c>
      <c r="F105">
        <v>0.76425120772946864</v>
      </c>
      <c r="G105">
        <f>VLOOKUP($A105,'1213 urban'!$A$4:$C$329,2,FALSE)</f>
        <v>0.58408590555780204</v>
      </c>
      <c r="H105">
        <f>VLOOKUP($A105,'1213 urban'!$A$4:$C$329,3,FALSE)</f>
        <v>13</v>
      </c>
      <c r="I105">
        <f t="shared" si="37"/>
        <v>38</v>
      </c>
      <c r="J105" t="str">
        <f t="shared" si="38"/>
        <v/>
      </c>
      <c r="K105" t="str">
        <f t="shared" si="39"/>
        <v/>
      </c>
      <c r="L105" t="str">
        <f t="shared" si="40"/>
        <v>9999</v>
      </c>
      <c r="M105" t="str">
        <f t="shared" si="41"/>
        <v/>
      </c>
      <c r="N105" t="str">
        <f t="shared" si="42"/>
        <v/>
      </c>
      <c r="O105" t="str">
        <f t="shared" si="43"/>
        <v>9999</v>
      </c>
      <c r="P105" t="str">
        <f t="shared" si="44"/>
        <v/>
      </c>
      <c r="Q105" t="str">
        <f t="shared" si="45"/>
        <v/>
      </c>
      <c r="R105" t="str">
        <f t="shared" si="46"/>
        <v>9999</v>
      </c>
      <c r="S105" t="str">
        <f t="shared" si="47"/>
        <v/>
      </c>
      <c r="T105" t="str">
        <f t="shared" si="48"/>
        <v/>
      </c>
      <c r="U105" t="str">
        <f t="shared" si="49"/>
        <v>9999</v>
      </c>
      <c r="V105" t="str">
        <f t="shared" si="50"/>
        <v/>
      </c>
      <c r="W105" t="str">
        <f t="shared" si="51"/>
        <v/>
      </c>
      <c r="X105" t="str">
        <f t="shared" si="52"/>
        <v>9999</v>
      </c>
      <c r="Y105" t="str">
        <f t="shared" si="53"/>
        <v>Fylde</v>
      </c>
      <c r="Z105">
        <f t="shared" si="54"/>
        <v>0.58408590555780204</v>
      </c>
      <c r="AA105">
        <f t="shared" si="55"/>
        <v>8</v>
      </c>
      <c r="AE105" t="s">
        <v>230</v>
      </c>
      <c r="AF105">
        <f t="shared" si="33"/>
        <v>279</v>
      </c>
      <c r="AG105">
        <f t="array" ref="AG105">INDEX($AF$1:$AF$326,MATCH(SMALL(COUNTIF($AF$1:$AF$326,"&lt;"&amp;$AF$1:$AF$326),ROW($AF105:$AG105)),COUNTIF($AF$1:$AF$326,"&lt;"&amp;$AF$1:$AF$326),0))</f>
        <v>105</v>
      </c>
      <c r="AH105" t="str">
        <f t="array" ref="AH105">INDEX($AE$1:$AE$326,SMALL(IF($AF$1:$AF$326=$AG105,ROW($AF$1:$AF$326)),COUNTIF($AG$1:$AG105,$AG105)),1)</f>
        <v>Lancaster</v>
      </c>
      <c r="AI105">
        <f t="shared" si="34"/>
        <v>0.74340230454714407</v>
      </c>
      <c r="AN105" t="e">
        <f t="shared" si="35"/>
        <v>#N/A</v>
      </c>
    </row>
    <row r="106" spans="1:40" x14ac:dyDescent="0.25">
      <c r="A106" t="s">
        <v>230</v>
      </c>
      <c r="B106" t="s">
        <v>231</v>
      </c>
      <c r="C106" t="s">
        <v>165</v>
      </c>
      <c r="D106" t="s">
        <v>35</v>
      </c>
      <c r="E106">
        <v>173269</v>
      </c>
      <c r="F106">
        <v>0.90390213365329442</v>
      </c>
      <c r="G106">
        <f>VLOOKUP($A106,'1213 urban'!$A$4:$C$329,2,FALSE)</f>
        <v>1.3482574408547443</v>
      </c>
      <c r="H106">
        <f>VLOOKUP($A106,'1213 urban'!$A$4:$C$329,3,FALSE)</f>
        <v>53</v>
      </c>
      <c r="I106">
        <f t="shared" si="37"/>
        <v>279</v>
      </c>
      <c r="J106" t="str">
        <f t="shared" si="38"/>
        <v>Gateshead</v>
      </c>
      <c r="K106">
        <f t="shared" si="39"/>
        <v>1.3482574408547443</v>
      </c>
      <c r="L106">
        <f t="shared" si="40"/>
        <v>66</v>
      </c>
      <c r="M106" t="str">
        <f t="shared" si="41"/>
        <v/>
      </c>
      <c r="N106" t="str">
        <f t="shared" si="42"/>
        <v/>
      </c>
      <c r="O106" t="str">
        <f t="shared" si="43"/>
        <v>9999</v>
      </c>
      <c r="P106" t="str">
        <f t="shared" si="44"/>
        <v/>
      </c>
      <c r="Q106" t="str">
        <f t="shared" si="45"/>
        <v/>
      </c>
      <c r="R106" t="str">
        <f t="shared" si="46"/>
        <v>9999</v>
      </c>
      <c r="S106" t="str">
        <f t="shared" si="47"/>
        <v/>
      </c>
      <c r="T106" t="str">
        <f t="shared" si="48"/>
        <v/>
      </c>
      <c r="U106" t="str">
        <f t="shared" si="49"/>
        <v>9999</v>
      </c>
      <c r="V106" t="str">
        <f t="shared" si="50"/>
        <v/>
      </c>
      <c r="W106" t="str">
        <f t="shared" si="51"/>
        <v/>
      </c>
      <c r="X106" t="str">
        <f t="shared" si="52"/>
        <v>9999</v>
      </c>
      <c r="Y106" t="str">
        <f t="shared" si="53"/>
        <v/>
      </c>
      <c r="Z106" t="str">
        <f t="shared" si="54"/>
        <v/>
      </c>
      <c r="AA106" t="str">
        <f t="shared" si="55"/>
        <v>9999</v>
      </c>
      <c r="AE106" t="s">
        <v>232</v>
      </c>
      <c r="AF106">
        <f t="shared" si="33"/>
        <v>71</v>
      </c>
      <c r="AG106">
        <f t="array" ref="AG106">INDEX($AF$1:$AF$326,MATCH(SMALL(COUNTIF($AF$1:$AF$326,"&lt;"&amp;$AF$1:$AF$326),ROW($AF106:$AG106)),COUNTIF($AF$1:$AF$326,"&lt;"&amp;$AF$1:$AF$326),0))</f>
        <v>106</v>
      </c>
      <c r="AH106" t="str">
        <f t="array" ref="AH106">INDEX($AE$1:$AE$326,SMALL(IF($AF$1:$AF$326=$AG106,ROW($AF$1:$AF$326)),COUNTIF($AG$1:$AG106,$AG106)),1)</f>
        <v>Northumberland</v>
      </c>
      <c r="AI106">
        <f t="shared" si="34"/>
        <v>0.74720646673233027</v>
      </c>
      <c r="AN106" t="e">
        <f t="shared" si="35"/>
        <v>#N/A</v>
      </c>
    </row>
    <row r="107" spans="1:40" x14ac:dyDescent="0.25">
      <c r="A107" t="s">
        <v>232</v>
      </c>
      <c r="B107" t="s">
        <v>233</v>
      </c>
      <c r="C107" t="s">
        <v>17</v>
      </c>
      <c r="D107" t="s">
        <v>10</v>
      </c>
      <c r="E107">
        <v>90931</v>
      </c>
      <c r="F107">
        <v>0.80357553155764505</v>
      </c>
      <c r="G107">
        <f>VLOOKUP($A107,'1213 urban'!$A$4:$C$329,2,FALSE)</f>
        <v>0.68219471786375596</v>
      </c>
      <c r="H107">
        <f>VLOOKUP($A107,'1213 urban'!$A$4:$C$329,3,FALSE)</f>
        <v>14</v>
      </c>
      <c r="I107">
        <f t="shared" si="37"/>
        <v>71</v>
      </c>
      <c r="J107" t="str">
        <f t="shared" si="38"/>
        <v/>
      </c>
      <c r="K107" t="str">
        <f t="shared" si="39"/>
        <v/>
      </c>
      <c r="L107" t="str">
        <f t="shared" si="40"/>
        <v>9999</v>
      </c>
      <c r="M107" t="str">
        <f t="shared" si="41"/>
        <v>Gedling</v>
      </c>
      <c r="N107">
        <f t="shared" si="42"/>
        <v>0.68219471786375596</v>
      </c>
      <c r="O107">
        <f t="shared" si="43"/>
        <v>8</v>
      </c>
      <c r="P107" t="str">
        <f t="shared" si="44"/>
        <v/>
      </c>
      <c r="Q107" t="str">
        <f t="shared" si="45"/>
        <v/>
      </c>
      <c r="R107" t="str">
        <f t="shared" si="46"/>
        <v>9999</v>
      </c>
      <c r="S107" t="str">
        <f t="shared" si="47"/>
        <v/>
      </c>
      <c r="T107" t="str">
        <f t="shared" si="48"/>
        <v/>
      </c>
      <c r="U107" t="str">
        <f t="shared" si="49"/>
        <v>9999</v>
      </c>
      <c r="V107" t="str">
        <f t="shared" si="50"/>
        <v/>
      </c>
      <c r="W107" t="str">
        <f t="shared" si="51"/>
        <v/>
      </c>
      <c r="X107" t="str">
        <f t="shared" si="52"/>
        <v>9999</v>
      </c>
      <c r="Y107" t="str">
        <f t="shared" si="53"/>
        <v/>
      </c>
      <c r="Z107" t="str">
        <f t="shared" si="54"/>
        <v/>
      </c>
      <c r="AA107" t="str">
        <f t="shared" si="55"/>
        <v>9999</v>
      </c>
      <c r="AE107" t="s">
        <v>234</v>
      </c>
      <c r="AF107">
        <f t="shared" si="33"/>
        <v>182</v>
      </c>
      <c r="AG107">
        <f t="array" ref="AG107">INDEX($AF$1:$AF$326,MATCH(SMALL(COUNTIF($AF$1:$AF$326,"&lt;"&amp;$AF$1:$AF$326),ROW($AF107:$AG107)),COUNTIF($AF$1:$AF$326,"&lt;"&amp;$AF$1:$AF$326),0))</f>
        <v>107</v>
      </c>
      <c r="AH107" t="str">
        <f t="array" ref="AH107">INDEX($AE$1:$AE$326,SMALL(IF($AF$1:$AF$326=$AG107,ROW($AF$1:$AF$326)),COUNTIF($AG$1:$AG107,$AG107)),1)</f>
        <v>Sutton</v>
      </c>
      <c r="AI107">
        <f t="shared" si="34"/>
        <v>0.74787098019348153</v>
      </c>
      <c r="AN107" t="e">
        <f t="shared" si="35"/>
        <v>#N/A</v>
      </c>
    </row>
    <row r="108" spans="1:40" x14ac:dyDescent="0.25">
      <c r="A108" t="s">
        <v>234</v>
      </c>
      <c r="B108" t="s">
        <v>235</v>
      </c>
      <c r="C108" t="s">
        <v>51</v>
      </c>
      <c r="D108" t="s">
        <v>23</v>
      </c>
      <c r="E108">
        <v>118440</v>
      </c>
      <c r="F108">
        <v>1</v>
      </c>
      <c r="G108">
        <f>VLOOKUP($A108,'1213 urban'!$A$4:$C$329,2,FALSE)</f>
        <v>0.92434385591440016</v>
      </c>
      <c r="H108">
        <f>VLOOKUP($A108,'1213 urban'!$A$4:$C$329,3,FALSE)</f>
        <v>33</v>
      </c>
      <c r="I108">
        <f t="shared" si="37"/>
        <v>182</v>
      </c>
      <c r="J108" t="str">
        <f t="shared" si="38"/>
        <v/>
      </c>
      <c r="K108" t="str">
        <f t="shared" si="39"/>
        <v/>
      </c>
      <c r="L108" t="str">
        <f t="shared" si="40"/>
        <v>9999</v>
      </c>
      <c r="M108" t="str">
        <f t="shared" si="41"/>
        <v/>
      </c>
      <c r="N108" t="str">
        <f t="shared" si="42"/>
        <v/>
      </c>
      <c r="O108" t="str">
        <f t="shared" si="43"/>
        <v>9999</v>
      </c>
      <c r="P108" t="str">
        <f t="shared" si="44"/>
        <v>Gloucester</v>
      </c>
      <c r="Q108">
        <f t="shared" si="45"/>
        <v>0.92434385591440016</v>
      </c>
      <c r="R108">
        <f t="shared" si="46"/>
        <v>31</v>
      </c>
      <c r="S108" t="str">
        <f t="shared" si="47"/>
        <v/>
      </c>
      <c r="T108" t="str">
        <f t="shared" si="48"/>
        <v/>
      </c>
      <c r="U108" t="str">
        <f t="shared" si="49"/>
        <v>9999</v>
      </c>
      <c r="V108" t="str">
        <f t="shared" si="50"/>
        <v/>
      </c>
      <c r="W108" t="str">
        <f t="shared" si="51"/>
        <v/>
      </c>
      <c r="X108" t="str">
        <f t="shared" si="52"/>
        <v>9999</v>
      </c>
      <c r="Y108" t="str">
        <f t="shared" si="53"/>
        <v/>
      </c>
      <c r="Z108" t="str">
        <f t="shared" si="54"/>
        <v/>
      </c>
      <c r="AA108" t="str">
        <f t="shared" si="55"/>
        <v>9999</v>
      </c>
      <c r="AE108" t="s">
        <v>236</v>
      </c>
      <c r="AF108">
        <f t="shared" si="33"/>
        <v>210</v>
      </c>
      <c r="AG108">
        <f t="array" ref="AG108">INDEX($AF$1:$AF$326,MATCH(SMALL(COUNTIF($AF$1:$AF$326,"&lt;"&amp;$AF$1:$AF$326),ROW($AF108:$AG108)),COUNTIF($AF$1:$AF$326,"&lt;"&amp;$AF$1:$AF$326),0))</f>
        <v>108</v>
      </c>
      <c r="AH108" t="str">
        <f t="array" ref="AH108">INDEX($AE$1:$AE$326,SMALL(IF($AF$1:$AF$326=$AG108,ROW($AF$1:$AF$326)),COUNTIF($AG$1:$AG108,$AG108)),1)</f>
        <v>Brentwood</v>
      </c>
      <c r="AI108">
        <f t="shared" si="34"/>
        <v>0.74794315632011965</v>
      </c>
      <c r="AN108" t="e">
        <f t="shared" si="35"/>
        <v>#N/A</v>
      </c>
    </row>
    <row r="109" spans="1:40" x14ac:dyDescent="0.25">
      <c r="A109" t="s">
        <v>236</v>
      </c>
      <c r="B109" t="s">
        <v>237</v>
      </c>
      <c r="C109" t="s">
        <v>9</v>
      </c>
      <c r="D109" t="s">
        <v>10</v>
      </c>
      <c r="E109">
        <v>79892</v>
      </c>
      <c r="F109">
        <v>1</v>
      </c>
      <c r="G109">
        <f>VLOOKUP($A109,'1213 urban'!$A$4:$C$329,2,FALSE)</f>
        <v>1.009145380006307</v>
      </c>
      <c r="H109">
        <f>VLOOKUP($A109,'1213 urban'!$A$4:$C$329,3,FALSE)</f>
        <v>16</v>
      </c>
      <c r="I109">
        <f t="shared" si="37"/>
        <v>210</v>
      </c>
      <c r="J109" t="str">
        <f t="shared" si="38"/>
        <v/>
      </c>
      <c r="K109" t="str">
        <f t="shared" si="39"/>
        <v/>
      </c>
      <c r="L109" t="str">
        <f t="shared" si="40"/>
        <v>9999</v>
      </c>
      <c r="M109" t="str">
        <f t="shared" si="41"/>
        <v>Gosport</v>
      </c>
      <c r="N109">
        <f t="shared" si="42"/>
        <v>1.009145380006307</v>
      </c>
      <c r="O109">
        <f t="shared" si="43"/>
        <v>22</v>
      </c>
      <c r="P109" t="str">
        <f t="shared" si="44"/>
        <v/>
      </c>
      <c r="Q109" t="str">
        <f t="shared" si="45"/>
        <v/>
      </c>
      <c r="R109" t="str">
        <f t="shared" si="46"/>
        <v>9999</v>
      </c>
      <c r="S109" t="str">
        <f t="shared" si="47"/>
        <v/>
      </c>
      <c r="T109" t="str">
        <f t="shared" si="48"/>
        <v/>
      </c>
      <c r="U109" t="str">
        <f t="shared" si="49"/>
        <v>9999</v>
      </c>
      <c r="V109" t="str">
        <f t="shared" si="50"/>
        <v/>
      </c>
      <c r="W109" t="str">
        <f t="shared" si="51"/>
        <v/>
      </c>
      <c r="X109" t="str">
        <f t="shared" si="52"/>
        <v>9999</v>
      </c>
      <c r="Y109" t="str">
        <f t="shared" si="53"/>
        <v/>
      </c>
      <c r="Z109" t="str">
        <f t="shared" si="54"/>
        <v/>
      </c>
      <c r="AA109" t="str">
        <f t="shared" si="55"/>
        <v>9999</v>
      </c>
      <c r="AE109" t="s">
        <v>238</v>
      </c>
      <c r="AF109">
        <f t="shared" si="33"/>
        <v>103</v>
      </c>
      <c r="AG109">
        <f t="array" ref="AG109">INDEX($AF$1:$AF$326,MATCH(SMALL(COUNTIF($AF$1:$AF$326,"&lt;"&amp;$AF$1:$AF$326),ROW($AF109:$AG109)),COUNTIF($AF$1:$AF$326,"&lt;"&amp;$AF$1:$AF$326),0))</f>
        <v>109</v>
      </c>
      <c r="AH109" t="str">
        <f t="array" ref="AH109">INDEX($AE$1:$AE$326,SMALL(IF($AF$1:$AF$326=$AG109,ROW($AF$1:$AF$326)),COUNTIF($AG$1:$AG109,$AG109)),1)</f>
        <v>Stroud</v>
      </c>
      <c r="AI109">
        <f t="shared" si="34"/>
        <v>0.74801944850566116</v>
      </c>
      <c r="AN109" t="e">
        <f t="shared" si="35"/>
        <v>#N/A</v>
      </c>
    </row>
    <row r="110" spans="1:40" x14ac:dyDescent="0.25">
      <c r="A110" t="s">
        <v>238</v>
      </c>
      <c r="B110" t="s">
        <v>239</v>
      </c>
      <c r="C110" t="s">
        <v>9</v>
      </c>
      <c r="D110" t="s">
        <v>35</v>
      </c>
      <c r="E110">
        <v>80736</v>
      </c>
      <c r="F110">
        <v>0.81100139626924894</v>
      </c>
      <c r="G110">
        <f>VLOOKUP($A110,'1213 urban'!$A$4:$C$329,2,FALSE)</f>
        <v>0.73940190601380218</v>
      </c>
      <c r="H110">
        <f>VLOOKUP($A110,'1213 urban'!$A$4:$C$329,3,FALSE)</f>
        <v>18</v>
      </c>
      <c r="I110">
        <f t="shared" si="37"/>
        <v>103</v>
      </c>
      <c r="J110" t="str">
        <f t="shared" si="38"/>
        <v>Gravesham</v>
      </c>
      <c r="K110">
        <f t="shared" si="39"/>
        <v>0.73940190601380218</v>
      </c>
      <c r="L110">
        <f t="shared" si="40"/>
        <v>21</v>
      </c>
      <c r="M110" t="str">
        <f t="shared" si="41"/>
        <v/>
      </c>
      <c r="N110" t="str">
        <f t="shared" si="42"/>
        <v/>
      </c>
      <c r="O110" t="str">
        <f t="shared" si="43"/>
        <v>9999</v>
      </c>
      <c r="P110" t="str">
        <f t="shared" si="44"/>
        <v/>
      </c>
      <c r="Q110" t="str">
        <f t="shared" si="45"/>
        <v/>
      </c>
      <c r="R110" t="str">
        <f t="shared" si="46"/>
        <v>9999</v>
      </c>
      <c r="S110" t="str">
        <f t="shared" si="47"/>
        <v/>
      </c>
      <c r="T110" t="str">
        <f t="shared" si="48"/>
        <v/>
      </c>
      <c r="U110" t="str">
        <f t="shared" si="49"/>
        <v>9999</v>
      </c>
      <c r="V110" t="str">
        <f t="shared" si="50"/>
        <v/>
      </c>
      <c r="W110" t="str">
        <f t="shared" si="51"/>
        <v/>
      </c>
      <c r="X110" t="str">
        <f t="shared" si="52"/>
        <v>9999</v>
      </c>
      <c r="Y110" t="str">
        <f t="shared" si="53"/>
        <v/>
      </c>
      <c r="Z110" t="str">
        <f t="shared" si="54"/>
        <v/>
      </c>
      <c r="AA110" t="str">
        <f t="shared" si="55"/>
        <v>9999</v>
      </c>
      <c r="AE110" t="s">
        <v>240</v>
      </c>
      <c r="AF110">
        <f t="shared" si="33"/>
        <v>238</v>
      </c>
      <c r="AG110">
        <f t="array" ref="AG110">INDEX($AF$1:$AF$326,MATCH(SMALL(COUNTIF($AF$1:$AF$326,"&lt;"&amp;$AF$1:$AF$326),ROW($AF110:$AG110)),COUNTIF($AF$1:$AF$326,"&lt;"&amp;$AF$1:$AF$326),0))</f>
        <v>110</v>
      </c>
      <c r="AH110" t="str">
        <f t="array" ref="AH110">INDEX($AE$1:$AE$326,SMALL(IF($AF$1:$AF$326=$AG110,ROW($AF$1:$AF$326)),COUNTIF($AG$1:$AG110,$AG110)),1)</f>
        <v>Hillingdon</v>
      </c>
      <c r="AI110">
        <f t="shared" si="34"/>
        <v>0.74892640602965421</v>
      </c>
      <c r="AN110" t="e">
        <f t="shared" si="35"/>
        <v>#N/A</v>
      </c>
    </row>
    <row r="111" spans="1:40" x14ac:dyDescent="0.25">
      <c r="A111" t="s">
        <v>240</v>
      </c>
      <c r="B111" t="s">
        <v>241</v>
      </c>
      <c r="C111" t="s">
        <v>31</v>
      </c>
      <c r="D111" t="s">
        <v>18</v>
      </c>
      <c r="E111">
        <v>71720</v>
      </c>
      <c r="F111">
        <v>0.73801953096862494</v>
      </c>
      <c r="G111">
        <f>VLOOKUP($A111,'1213 urban'!$A$4:$C$329,2,FALSE)</f>
        <v>1.0934083099031553</v>
      </c>
      <c r="H111">
        <f>VLOOKUP($A111,'1213 urban'!$A$4:$C$329,3,FALSE)</f>
        <v>21</v>
      </c>
      <c r="I111">
        <f t="shared" si="37"/>
        <v>238</v>
      </c>
      <c r="J111" t="str">
        <f t="shared" si="38"/>
        <v/>
      </c>
      <c r="K111" t="str">
        <f t="shared" si="39"/>
        <v/>
      </c>
      <c r="L111" t="str">
        <f t="shared" si="40"/>
        <v>9999</v>
      </c>
      <c r="M111" t="str">
        <f t="shared" si="41"/>
        <v/>
      </c>
      <c r="N111" t="str">
        <f t="shared" si="42"/>
        <v/>
      </c>
      <c r="O111" t="str">
        <f t="shared" si="43"/>
        <v>9999</v>
      </c>
      <c r="P111" t="str">
        <f t="shared" si="44"/>
        <v/>
      </c>
      <c r="Q111" t="str">
        <f t="shared" si="45"/>
        <v/>
      </c>
      <c r="R111" t="str">
        <f t="shared" si="46"/>
        <v>9999</v>
      </c>
      <c r="S111" t="str">
        <f t="shared" si="47"/>
        <v/>
      </c>
      <c r="T111" t="str">
        <f t="shared" si="48"/>
        <v/>
      </c>
      <c r="U111" t="str">
        <f t="shared" si="49"/>
        <v>9999</v>
      </c>
      <c r="V111" t="str">
        <f t="shared" si="50"/>
        <v/>
      </c>
      <c r="W111" t="str">
        <f t="shared" si="51"/>
        <v/>
      </c>
      <c r="X111" t="str">
        <f t="shared" si="52"/>
        <v>9999</v>
      </c>
      <c r="Y111" t="str">
        <f t="shared" si="53"/>
        <v>Great Yarmouth</v>
      </c>
      <c r="Z111">
        <f t="shared" si="54"/>
        <v>1.0934083099031553</v>
      </c>
      <c r="AA111">
        <f t="shared" si="55"/>
        <v>42</v>
      </c>
      <c r="AE111" t="s">
        <v>242</v>
      </c>
      <c r="AF111">
        <f t="shared" si="33"/>
        <v>11</v>
      </c>
      <c r="AG111">
        <f t="array" ref="AG111">INDEX($AF$1:$AF$326,MATCH(SMALL(COUNTIF($AF$1:$AF$326,"&lt;"&amp;$AF$1:$AF$326),ROW($AF111:$AG111)),COUNTIF($AF$1:$AF$326,"&lt;"&amp;$AF$1:$AF$326),0))</f>
        <v>111</v>
      </c>
      <c r="AH111" t="str">
        <f t="array" ref="AH111">INDEX($AE$1:$AE$326,SMALL(IF($AF$1:$AF$326=$AG111,ROW($AF$1:$AF$326)),COUNTIF($AG$1:$AG111,$AG111)),1)</f>
        <v>Lewes</v>
      </c>
      <c r="AI111">
        <f t="shared" si="34"/>
        <v>0.76005168351447894</v>
      </c>
      <c r="AN111" t="e">
        <f t="shared" si="35"/>
        <v>#N/A</v>
      </c>
    </row>
    <row r="112" spans="1:40" x14ac:dyDescent="0.25">
      <c r="A112" t="s">
        <v>242</v>
      </c>
      <c r="B112" t="s">
        <v>243</v>
      </c>
      <c r="C112" t="s">
        <v>34</v>
      </c>
      <c r="D112" t="s">
        <v>35</v>
      </c>
      <c r="E112">
        <v>228509</v>
      </c>
      <c r="F112">
        <v>1</v>
      </c>
      <c r="G112">
        <f>VLOOKUP($A112,'1213 urban'!$A$4:$C$329,2,FALSE)</f>
        <v>0.49444088090656402</v>
      </c>
      <c r="H112">
        <f>VLOOKUP($A112,'1213 urban'!$A$4:$C$329,3,FALSE)</f>
        <v>37</v>
      </c>
      <c r="I112">
        <f t="shared" si="37"/>
        <v>11</v>
      </c>
      <c r="J112" t="str">
        <f t="shared" si="38"/>
        <v>Greenwich</v>
      </c>
      <c r="K112">
        <f t="shared" si="39"/>
        <v>0.49444088090656402</v>
      </c>
      <c r="L112">
        <f t="shared" si="40"/>
        <v>2</v>
      </c>
      <c r="M112" t="str">
        <f t="shared" si="41"/>
        <v/>
      </c>
      <c r="N112" t="str">
        <f t="shared" si="42"/>
        <v/>
      </c>
      <c r="O112" t="str">
        <f t="shared" si="43"/>
        <v>9999</v>
      </c>
      <c r="P112" t="str">
        <f t="shared" si="44"/>
        <v/>
      </c>
      <c r="Q112" t="str">
        <f t="shared" si="45"/>
        <v/>
      </c>
      <c r="R112" t="str">
        <f t="shared" si="46"/>
        <v>9999</v>
      </c>
      <c r="S112" t="str">
        <f t="shared" si="47"/>
        <v/>
      </c>
      <c r="T112" t="str">
        <f t="shared" si="48"/>
        <v/>
      </c>
      <c r="U112" t="str">
        <f t="shared" si="49"/>
        <v>9999</v>
      </c>
      <c r="V112" t="str">
        <f t="shared" si="50"/>
        <v/>
      </c>
      <c r="W112" t="str">
        <f t="shared" si="51"/>
        <v/>
      </c>
      <c r="X112" t="str">
        <f t="shared" si="52"/>
        <v>9999</v>
      </c>
      <c r="Y112" t="str">
        <f t="shared" si="53"/>
        <v/>
      </c>
      <c r="Z112" t="str">
        <f t="shared" si="54"/>
        <v/>
      </c>
      <c r="AA112" t="str">
        <f t="shared" si="55"/>
        <v>9999</v>
      </c>
      <c r="AE112" t="s">
        <v>244</v>
      </c>
      <c r="AF112">
        <f t="shared" si="33"/>
        <v>42</v>
      </c>
      <c r="AG112">
        <f t="array" ref="AG112">INDEX($AF$1:$AF$326,MATCH(SMALL(COUNTIF($AF$1:$AF$326,"&lt;"&amp;$AF$1:$AF$326),ROW($AF112:$AG112)),COUNTIF($AF$1:$AF$326,"&lt;"&amp;$AF$1:$AF$326),0))</f>
        <v>112</v>
      </c>
      <c r="AH112" t="str">
        <f t="array" ref="AH112">INDEX($AE$1:$AE$326,SMALL(IF($AF$1:$AF$326=$AG112,ROW($AF$1:$AF$326)),COUNTIF($AG$1:$AG112,$AG112)),1)</f>
        <v>Birmingham</v>
      </c>
      <c r="AI112">
        <f t="shared" si="34"/>
        <v>0.76081871089326236</v>
      </c>
      <c r="AN112" t="e">
        <f t="shared" si="35"/>
        <v>#N/A</v>
      </c>
    </row>
    <row r="113" spans="1:40" x14ac:dyDescent="0.25">
      <c r="A113" t="s">
        <v>244</v>
      </c>
      <c r="B113" t="s">
        <v>245</v>
      </c>
      <c r="C113" t="s">
        <v>9</v>
      </c>
      <c r="D113" t="s">
        <v>18</v>
      </c>
      <c r="E113">
        <v>99288</v>
      </c>
      <c r="F113">
        <v>0.72440209540208078</v>
      </c>
      <c r="G113">
        <f>VLOOKUP($A113,'1213 urban'!$A$4:$C$329,2,FALSE)</f>
        <v>0.59922849331485706</v>
      </c>
      <c r="H113">
        <f>VLOOKUP($A113,'1213 urban'!$A$4:$C$329,3,FALSE)</f>
        <v>32</v>
      </c>
      <c r="I113">
        <f t="shared" si="37"/>
        <v>42</v>
      </c>
      <c r="J113" t="str">
        <f t="shared" si="38"/>
        <v/>
      </c>
      <c r="K113" t="str">
        <f t="shared" si="39"/>
        <v/>
      </c>
      <c r="L113" t="str">
        <f t="shared" si="40"/>
        <v>9999</v>
      </c>
      <c r="M113" t="str">
        <f t="shared" si="41"/>
        <v/>
      </c>
      <c r="N113" t="str">
        <f t="shared" si="42"/>
        <v/>
      </c>
      <c r="O113" t="str">
        <f t="shared" si="43"/>
        <v>9999</v>
      </c>
      <c r="P113" t="str">
        <f t="shared" si="44"/>
        <v/>
      </c>
      <c r="Q113" t="str">
        <f t="shared" si="45"/>
        <v/>
      </c>
      <c r="R113" t="str">
        <f t="shared" si="46"/>
        <v>9999</v>
      </c>
      <c r="S113" t="str">
        <f t="shared" si="47"/>
        <v/>
      </c>
      <c r="T113" t="str">
        <f t="shared" si="48"/>
        <v/>
      </c>
      <c r="U113" t="str">
        <f t="shared" si="49"/>
        <v>9999</v>
      </c>
      <c r="V113" t="str">
        <f t="shared" si="50"/>
        <v/>
      </c>
      <c r="W113" t="str">
        <f t="shared" si="51"/>
        <v/>
      </c>
      <c r="X113" t="str">
        <f t="shared" si="52"/>
        <v>9999</v>
      </c>
      <c r="Y113" t="str">
        <f t="shared" si="53"/>
        <v>Guildford</v>
      </c>
      <c r="Z113">
        <f t="shared" si="54"/>
        <v>0.59922849331485706</v>
      </c>
      <c r="AA113">
        <f t="shared" si="55"/>
        <v>11</v>
      </c>
      <c r="AE113" t="s">
        <v>246</v>
      </c>
      <c r="AF113">
        <f t="shared" si="33"/>
        <v>53</v>
      </c>
      <c r="AG113">
        <f t="array" ref="AG113">INDEX($AF$1:$AF$326,MATCH(SMALL(COUNTIF($AF$1:$AF$326,"&lt;"&amp;$AF$1:$AF$326),ROW($AF113:$AG113)),COUNTIF($AF$1:$AF$326,"&lt;"&amp;$AF$1:$AF$326),0))</f>
        <v>113</v>
      </c>
      <c r="AH113" t="str">
        <f t="array" ref="AH113">INDEX($AE$1:$AE$326,SMALL(IF($AF$1:$AF$326=$AG113,ROW($AF$1:$AF$326)),COUNTIF($AG$1:$AG113,$AG113)),1)</f>
        <v>Peterborough</v>
      </c>
      <c r="AI113">
        <f t="shared" si="34"/>
        <v>0.76255838337622728</v>
      </c>
      <c r="AN113" t="e">
        <f t="shared" si="35"/>
        <v>#N/A</v>
      </c>
    </row>
    <row r="114" spans="1:40" x14ac:dyDescent="0.25">
      <c r="A114" t="s">
        <v>246</v>
      </c>
      <c r="B114" t="s">
        <v>247</v>
      </c>
      <c r="C114" t="s">
        <v>34</v>
      </c>
      <c r="D114" t="s">
        <v>35</v>
      </c>
      <c r="E114">
        <v>219228</v>
      </c>
      <c r="F114">
        <v>1</v>
      </c>
      <c r="G114">
        <f>VLOOKUP($A114,'1213 urban'!$A$4:$C$329,2,FALSE)</f>
        <v>0.63421405322611524</v>
      </c>
      <c r="H114">
        <f>VLOOKUP($A114,'1213 urban'!$A$4:$C$329,3,FALSE)</f>
        <v>106</v>
      </c>
      <c r="I114">
        <f t="shared" si="37"/>
        <v>53</v>
      </c>
      <c r="J114" t="str">
        <f t="shared" si="38"/>
        <v>Hackney</v>
      </c>
      <c r="K114">
        <f t="shared" si="39"/>
        <v>0.63421405322611524</v>
      </c>
      <c r="L114">
        <f t="shared" si="40"/>
        <v>8</v>
      </c>
      <c r="M114" t="str">
        <f t="shared" si="41"/>
        <v/>
      </c>
      <c r="N114" t="str">
        <f t="shared" si="42"/>
        <v/>
      </c>
      <c r="O114" t="str">
        <f t="shared" si="43"/>
        <v>9999</v>
      </c>
      <c r="P114" t="str">
        <f t="shared" si="44"/>
        <v/>
      </c>
      <c r="Q114" t="str">
        <f t="shared" si="45"/>
        <v/>
      </c>
      <c r="R114" t="str">
        <f t="shared" si="46"/>
        <v>9999</v>
      </c>
      <c r="S114" t="str">
        <f t="shared" si="47"/>
        <v/>
      </c>
      <c r="T114" t="str">
        <f t="shared" si="48"/>
        <v/>
      </c>
      <c r="U114" t="str">
        <f t="shared" si="49"/>
        <v>9999</v>
      </c>
      <c r="V114" t="str">
        <f t="shared" si="50"/>
        <v/>
      </c>
      <c r="W114" t="str">
        <f t="shared" si="51"/>
        <v/>
      </c>
      <c r="X114" t="str">
        <f t="shared" si="52"/>
        <v>9999</v>
      </c>
      <c r="Y114" t="str">
        <f t="shared" si="53"/>
        <v/>
      </c>
      <c r="Z114" t="str">
        <f t="shared" si="54"/>
        <v/>
      </c>
      <c r="AA114" t="str">
        <f t="shared" si="55"/>
        <v>9999</v>
      </c>
      <c r="AE114" t="s">
        <v>248</v>
      </c>
      <c r="AF114">
        <f t="shared" si="33"/>
        <v>217</v>
      </c>
      <c r="AG114">
        <f t="array" ref="AG114">INDEX($AF$1:$AF$326,MATCH(SMALL(COUNTIF($AF$1:$AF$326,"&lt;"&amp;$AF$1:$AF$326),ROW($AF114:$AG114)),COUNTIF($AF$1:$AF$326,"&lt;"&amp;$AF$1:$AF$326),0))</f>
        <v>114</v>
      </c>
      <c r="AH114" t="str">
        <f t="array" ref="AH114">INDEX($AE$1:$AE$326,SMALL(IF($AF$1:$AF$326=$AG114,ROW($AF$1:$AF$326)),COUNTIF($AG$1:$AG114,$AG114)),1)</f>
        <v>North Hertfordshire</v>
      </c>
      <c r="AI114">
        <f t="shared" si="34"/>
        <v>0.76500452048125733</v>
      </c>
      <c r="AN114" t="e">
        <f t="shared" si="35"/>
        <v>#N/A</v>
      </c>
    </row>
    <row r="115" spans="1:40" x14ac:dyDescent="0.25">
      <c r="A115" t="s">
        <v>248</v>
      </c>
      <c r="B115" t="s">
        <v>249</v>
      </c>
      <c r="C115" t="s">
        <v>13</v>
      </c>
      <c r="D115" t="s">
        <v>23</v>
      </c>
      <c r="E115">
        <v>114581</v>
      </c>
      <c r="F115">
        <v>0.96074222516622931</v>
      </c>
      <c r="G115">
        <f>VLOOKUP($A115,'1213 urban'!$A$4:$C$329,2,FALSE)</f>
        <v>1.0157685982393343</v>
      </c>
      <c r="H115">
        <f>VLOOKUP($A115,'1213 urban'!$A$4:$C$329,3,FALSE)</f>
        <v>21</v>
      </c>
      <c r="I115">
        <f t="shared" si="37"/>
        <v>217</v>
      </c>
      <c r="J115" t="str">
        <f t="shared" si="38"/>
        <v/>
      </c>
      <c r="K115" t="str">
        <f t="shared" si="39"/>
        <v/>
      </c>
      <c r="L115" t="str">
        <f t="shared" si="40"/>
        <v>9999</v>
      </c>
      <c r="M115" t="str">
        <f t="shared" si="41"/>
        <v/>
      </c>
      <c r="N115" t="str">
        <f t="shared" si="42"/>
        <v/>
      </c>
      <c r="O115" t="str">
        <f t="shared" si="43"/>
        <v>9999</v>
      </c>
      <c r="P115" t="str">
        <f t="shared" si="44"/>
        <v>Halton</v>
      </c>
      <c r="Q115">
        <f t="shared" si="45"/>
        <v>1.0157685982393343</v>
      </c>
      <c r="R115">
        <f t="shared" si="46"/>
        <v>42</v>
      </c>
      <c r="S115" t="str">
        <f t="shared" si="47"/>
        <v/>
      </c>
      <c r="T115" t="str">
        <f t="shared" si="48"/>
        <v/>
      </c>
      <c r="U115" t="str">
        <f t="shared" si="49"/>
        <v>9999</v>
      </c>
      <c r="V115" t="str">
        <f t="shared" si="50"/>
        <v/>
      </c>
      <c r="W115" t="str">
        <f t="shared" si="51"/>
        <v/>
      </c>
      <c r="X115" t="str">
        <f t="shared" si="52"/>
        <v>9999</v>
      </c>
      <c r="Y115" t="str">
        <f t="shared" si="53"/>
        <v/>
      </c>
      <c r="Z115" t="str">
        <f t="shared" si="54"/>
        <v/>
      </c>
      <c r="AA115" t="str">
        <f t="shared" si="55"/>
        <v>9999</v>
      </c>
      <c r="AE115" t="s">
        <v>250</v>
      </c>
      <c r="AF115" t="str">
        <f t="shared" si="33"/>
        <v>9999</v>
      </c>
      <c r="AG115">
        <f t="array" ref="AG115">INDEX($AF$1:$AF$326,MATCH(SMALL(COUNTIF($AF$1:$AF$326,"&lt;"&amp;$AF$1:$AF$326),ROW($AF115:$AG115)),COUNTIF($AF$1:$AF$326,"&lt;"&amp;$AF$1:$AF$326),0))</f>
        <v>115</v>
      </c>
      <c r="AH115" t="str">
        <f t="array" ref="AH115">INDEX($AE$1:$AE$326,SMALL(IF($AF$1:$AF$326=$AG115,ROW($AF$1:$AF$326)),COUNTIF($AG$1:$AG115,$AG115)),1)</f>
        <v>Bournemouth</v>
      </c>
      <c r="AI115">
        <f t="shared" si="34"/>
        <v>0.76704474008500367</v>
      </c>
      <c r="AN115" t="e">
        <f t="shared" si="35"/>
        <v>#N/A</v>
      </c>
    </row>
    <row r="116" spans="1:40" x14ac:dyDescent="0.25">
      <c r="A116" t="s">
        <v>250</v>
      </c>
      <c r="B116" t="s">
        <v>251</v>
      </c>
      <c r="C116" t="s">
        <v>40</v>
      </c>
      <c r="D116" t="s">
        <v>14</v>
      </c>
      <c r="E116">
        <v>16677</v>
      </c>
      <c r="F116">
        <v>0.19042888462592492</v>
      </c>
      <c r="G116" t="str">
        <f>VLOOKUP($A116,'1213 urban'!$A$4:$C$329,2,FALSE)</f>
        <v/>
      </c>
      <c r="H116" t="str">
        <f>VLOOKUP($A116,'1213 urban'!$A$4:$C$329,3,FALSE)</f>
        <v/>
      </c>
      <c r="I116" t="str">
        <f t="shared" si="37"/>
        <v>9999</v>
      </c>
      <c r="J116" t="str">
        <f t="shared" si="38"/>
        <v/>
      </c>
      <c r="K116" t="str">
        <f t="shared" si="39"/>
        <v/>
      </c>
      <c r="L116" t="str">
        <f t="shared" si="40"/>
        <v>9999</v>
      </c>
      <c r="M116" t="str">
        <f t="shared" si="41"/>
        <v/>
      </c>
      <c r="N116" t="str">
        <f t="shared" si="42"/>
        <v/>
      </c>
      <c r="O116" t="str">
        <f t="shared" si="43"/>
        <v>9999</v>
      </c>
      <c r="P116" t="str">
        <f t="shared" si="44"/>
        <v/>
      </c>
      <c r="Q116" t="str">
        <f t="shared" si="45"/>
        <v/>
      </c>
      <c r="R116" t="str">
        <f t="shared" si="46"/>
        <v>9999</v>
      </c>
      <c r="S116" t="str">
        <f t="shared" si="47"/>
        <v/>
      </c>
      <c r="T116" t="str">
        <f t="shared" si="48"/>
        <v/>
      </c>
      <c r="U116" t="str">
        <f t="shared" si="49"/>
        <v>9999</v>
      </c>
      <c r="V116" t="str">
        <f t="shared" si="50"/>
        <v>Hambleton</v>
      </c>
      <c r="W116" t="str">
        <f t="shared" si="51"/>
        <v/>
      </c>
      <c r="X116" t="str">
        <f t="shared" si="52"/>
        <v>9999</v>
      </c>
      <c r="Y116" t="str">
        <f t="shared" si="53"/>
        <v/>
      </c>
      <c r="Z116" t="str">
        <f t="shared" si="54"/>
        <v/>
      </c>
      <c r="AA116" t="str">
        <f t="shared" si="55"/>
        <v>9999</v>
      </c>
      <c r="AE116" t="s">
        <v>252</v>
      </c>
      <c r="AF116">
        <f t="shared" si="33"/>
        <v>184</v>
      </c>
      <c r="AG116">
        <f t="array" ref="AG116">INDEX($AF$1:$AF$326,MATCH(SMALL(COUNTIF($AF$1:$AF$326,"&lt;"&amp;$AF$1:$AF$326),ROW($AF116:$AG116)),COUNTIF($AF$1:$AF$326,"&lt;"&amp;$AF$1:$AF$326),0))</f>
        <v>116</v>
      </c>
      <c r="AH116" t="str">
        <f t="array" ref="AH116">INDEX($AE$1:$AE$326,SMALL(IF($AF$1:$AF$326=$AG116,ROW($AF$1:$AF$326)),COUNTIF($AG$1:$AG116,$AG116)),1)</f>
        <v>Cherwell</v>
      </c>
      <c r="AI116">
        <f t="shared" si="34"/>
        <v>0.77202769338048505</v>
      </c>
      <c r="AN116" t="e">
        <f t="shared" si="35"/>
        <v>#N/A</v>
      </c>
    </row>
    <row r="117" spans="1:40" x14ac:dyDescent="0.25">
      <c r="A117" t="s">
        <v>252</v>
      </c>
      <c r="B117" t="s">
        <v>253</v>
      </c>
      <c r="C117" t="s">
        <v>34</v>
      </c>
      <c r="D117" t="s">
        <v>35</v>
      </c>
      <c r="E117">
        <v>169705</v>
      </c>
      <c r="F117">
        <v>1</v>
      </c>
      <c r="G117">
        <f>VLOOKUP($A117,'1213 urban'!$A$4:$C$329,2,FALSE)</f>
        <v>0.92507524156502452</v>
      </c>
      <c r="H117">
        <f>VLOOKUP($A117,'1213 urban'!$A$4:$C$329,3,FALSE)</f>
        <v>146</v>
      </c>
      <c r="I117">
        <f t="shared" si="37"/>
        <v>184</v>
      </c>
      <c r="J117" t="str">
        <f t="shared" si="38"/>
        <v>Hammersmith and Fulham</v>
      </c>
      <c r="K117">
        <f t="shared" si="39"/>
        <v>0.92507524156502452</v>
      </c>
      <c r="L117">
        <f t="shared" si="40"/>
        <v>43</v>
      </c>
      <c r="M117" t="str">
        <f t="shared" si="41"/>
        <v/>
      </c>
      <c r="N117" t="str">
        <f t="shared" si="42"/>
        <v/>
      </c>
      <c r="O117" t="str">
        <f t="shared" si="43"/>
        <v>9999</v>
      </c>
      <c r="P117" t="str">
        <f t="shared" si="44"/>
        <v/>
      </c>
      <c r="Q117" t="str">
        <f t="shared" si="45"/>
        <v/>
      </c>
      <c r="R117" t="str">
        <f t="shared" si="46"/>
        <v>9999</v>
      </c>
      <c r="S117" t="str">
        <f t="shared" si="47"/>
        <v/>
      </c>
      <c r="T117" t="str">
        <f t="shared" si="48"/>
        <v/>
      </c>
      <c r="U117" t="str">
        <f t="shared" si="49"/>
        <v>9999</v>
      </c>
      <c r="V117" t="str">
        <f t="shared" si="50"/>
        <v/>
      </c>
      <c r="W117" t="str">
        <f t="shared" si="51"/>
        <v/>
      </c>
      <c r="X117" t="str">
        <f t="shared" si="52"/>
        <v>9999</v>
      </c>
      <c r="Y117" t="str">
        <f t="shared" si="53"/>
        <v/>
      </c>
      <c r="Z117" t="str">
        <f t="shared" si="54"/>
        <v/>
      </c>
      <c r="AA117" t="str">
        <f t="shared" si="55"/>
        <v>9999</v>
      </c>
      <c r="AE117" t="s">
        <v>254</v>
      </c>
      <c r="AF117">
        <f t="shared" si="33"/>
        <v>70</v>
      </c>
      <c r="AG117">
        <f t="array" ref="AG117">INDEX($AF$1:$AF$326,MATCH(SMALL(COUNTIF($AF$1:$AF$326,"&lt;"&amp;$AF$1:$AF$326),ROW($AF117:$AG117)),COUNTIF($AF$1:$AF$326,"&lt;"&amp;$AF$1:$AF$326),0))</f>
        <v>117</v>
      </c>
      <c r="AH117" t="str">
        <f t="array" ref="AH117">INDEX($AE$1:$AE$326,SMALL(IF($AF$1:$AF$326=$AG117,ROW($AF$1:$AF$326)),COUNTIF($AG$1:$AG117,$AG117)),1)</f>
        <v>Luton</v>
      </c>
      <c r="AI117">
        <f t="shared" si="34"/>
        <v>0.77533039647577096</v>
      </c>
      <c r="AN117" t="e">
        <f t="shared" si="35"/>
        <v>#N/A</v>
      </c>
    </row>
    <row r="118" spans="1:40" x14ac:dyDescent="0.25">
      <c r="A118" t="s">
        <v>254</v>
      </c>
      <c r="B118" t="s">
        <v>255</v>
      </c>
      <c r="C118" t="s">
        <v>17</v>
      </c>
      <c r="D118" t="s">
        <v>14</v>
      </c>
      <c r="E118">
        <v>27375</v>
      </c>
      <c r="F118">
        <v>0.32584630767033279</v>
      </c>
      <c r="G118">
        <f>VLOOKUP($A118,'1213 urban'!$A$4:$C$329,2,FALSE)</f>
        <v>0.68085106382978722</v>
      </c>
      <c r="H118">
        <f>VLOOKUP($A118,'1213 urban'!$A$4:$C$329,3,FALSE)</f>
        <v>8</v>
      </c>
      <c r="I118">
        <f t="shared" si="37"/>
        <v>70</v>
      </c>
      <c r="J118" t="str">
        <f t="shared" si="38"/>
        <v/>
      </c>
      <c r="K118" t="str">
        <f t="shared" si="39"/>
        <v/>
      </c>
      <c r="L118" t="str">
        <f t="shared" si="40"/>
        <v>9999</v>
      </c>
      <c r="M118" t="str">
        <f t="shared" si="41"/>
        <v/>
      </c>
      <c r="N118" t="str">
        <f t="shared" si="42"/>
        <v/>
      </c>
      <c r="O118" t="str">
        <f t="shared" si="43"/>
        <v>9999</v>
      </c>
      <c r="P118" t="str">
        <f t="shared" si="44"/>
        <v/>
      </c>
      <c r="Q118" t="str">
        <f t="shared" si="45"/>
        <v/>
      </c>
      <c r="R118" t="str">
        <f t="shared" si="46"/>
        <v>9999</v>
      </c>
      <c r="S118" t="str">
        <f t="shared" si="47"/>
        <v/>
      </c>
      <c r="T118" t="str">
        <f t="shared" si="48"/>
        <v/>
      </c>
      <c r="U118" t="str">
        <f t="shared" si="49"/>
        <v>9999</v>
      </c>
      <c r="V118" t="str">
        <f t="shared" si="50"/>
        <v>Harborough</v>
      </c>
      <c r="W118">
        <f t="shared" si="51"/>
        <v>0.68085106382978722</v>
      </c>
      <c r="X118">
        <f t="shared" si="52"/>
        <v>7</v>
      </c>
      <c r="Y118" t="str">
        <f t="shared" si="53"/>
        <v/>
      </c>
      <c r="Z118" t="str">
        <f t="shared" si="54"/>
        <v/>
      </c>
      <c r="AA118" t="str">
        <f t="shared" si="55"/>
        <v>9999</v>
      </c>
      <c r="AE118" t="s">
        <v>256</v>
      </c>
      <c r="AF118">
        <f t="shared" si="33"/>
        <v>146</v>
      </c>
      <c r="AG118">
        <f t="array" ref="AG118">INDEX($AF$1:$AF$326,MATCH(SMALL(COUNTIF($AF$1:$AF$326,"&lt;"&amp;$AF$1:$AF$326),ROW($AF118:$AG118)),COUNTIF($AF$1:$AF$326,"&lt;"&amp;$AF$1:$AF$326),0))</f>
        <v>118</v>
      </c>
      <c r="AH118" t="str">
        <f t="array" ref="AH118">INDEX($AE$1:$AE$326,SMALL(IF($AF$1:$AF$326=$AG118,ROW($AF$1:$AF$326)),COUNTIF($AG$1:$AG118,$AG118)),1)</f>
        <v>Spelthorne</v>
      </c>
      <c r="AI118">
        <f t="shared" si="34"/>
        <v>0.77674473343533013</v>
      </c>
      <c r="AN118" t="e">
        <f t="shared" si="35"/>
        <v>#N/A</v>
      </c>
    </row>
    <row r="119" spans="1:40" x14ac:dyDescent="0.25">
      <c r="A119" t="s">
        <v>256</v>
      </c>
      <c r="B119" t="s">
        <v>257</v>
      </c>
      <c r="C119" t="s">
        <v>34</v>
      </c>
      <c r="D119" t="s">
        <v>35</v>
      </c>
      <c r="E119">
        <v>224996</v>
      </c>
      <c r="F119">
        <v>1</v>
      </c>
      <c r="G119">
        <f>VLOOKUP($A119,'1213 urban'!$A$4:$C$329,2,FALSE)</f>
        <v>0.83439111639756069</v>
      </c>
      <c r="H119">
        <f>VLOOKUP($A119,'1213 urban'!$A$4:$C$329,3,FALSE)</f>
        <v>94</v>
      </c>
      <c r="I119">
        <f t="shared" si="37"/>
        <v>146</v>
      </c>
      <c r="J119" t="str">
        <f t="shared" si="38"/>
        <v>Haringey</v>
      </c>
      <c r="K119">
        <f t="shared" si="39"/>
        <v>0.83439111639756069</v>
      </c>
      <c r="L119">
        <f t="shared" si="40"/>
        <v>32</v>
      </c>
      <c r="M119" t="str">
        <f t="shared" si="41"/>
        <v/>
      </c>
      <c r="N119" t="str">
        <f t="shared" si="42"/>
        <v/>
      </c>
      <c r="O119" t="str">
        <f t="shared" si="43"/>
        <v>9999</v>
      </c>
      <c r="P119" t="str">
        <f t="shared" si="44"/>
        <v/>
      </c>
      <c r="Q119" t="str">
        <f t="shared" si="45"/>
        <v/>
      </c>
      <c r="R119" t="str">
        <f t="shared" si="46"/>
        <v>9999</v>
      </c>
      <c r="S119" t="str">
        <f t="shared" si="47"/>
        <v/>
      </c>
      <c r="T119" t="str">
        <f t="shared" si="48"/>
        <v/>
      </c>
      <c r="U119" t="str">
        <f t="shared" si="49"/>
        <v>9999</v>
      </c>
      <c r="V119" t="str">
        <f t="shared" si="50"/>
        <v/>
      </c>
      <c r="W119" t="str">
        <f t="shared" si="51"/>
        <v/>
      </c>
      <c r="X119" t="str">
        <f t="shared" si="52"/>
        <v>9999</v>
      </c>
      <c r="Y119" t="str">
        <f t="shared" si="53"/>
        <v/>
      </c>
      <c r="Z119" t="str">
        <f t="shared" si="54"/>
        <v/>
      </c>
      <c r="AA119" t="str">
        <f t="shared" si="55"/>
        <v>9999</v>
      </c>
      <c r="AE119" t="s">
        <v>258</v>
      </c>
      <c r="AF119">
        <f t="shared" si="33"/>
        <v>189</v>
      </c>
      <c r="AG119">
        <f t="array" ref="AG119">INDEX($AF$1:$AF$326,MATCH(SMALL(COUNTIF($AF$1:$AF$326,"&lt;"&amp;$AF$1:$AF$326),ROW($AF119:$AG119)),COUNTIF($AF$1:$AF$326,"&lt;"&amp;$AF$1:$AF$326),0))</f>
        <v>119</v>
      </c>
      <c r="AH119" t="str">
        <f t="array" ref="AH119">INDEX($AE$1:$AE$326,SMALL(IF($AF$1:$AF$326=$AG119,ROW($AF$1:$AF$326)),COUNTIF($AG$1:$AG119,$AG119)),1)</f>
        <v>Wyre Forest</v>
      </c>
      <c r="AI119">
        <f t="shared" si="34"/>
        <v>0.77773229635693819</v>
      </c>
      <c r="AN119" t="e">
        <f t="shared" si="35"/>
        <v>#N/A</v>
      </c>
    </row>
    <row r="120" spans="1:40" x14ac:dyDescent="0.25">
      <c r="A120" t="s">
        <v>258</v>
      </c>
      <c r="B120" t="s">
        <v>259</v>
      </c>
      <c r="C120" t="s">
        <v>31</v>
      </c>
      <c r="D120" t="s">
        <v>23</v>
      </c>
      <c r="E120">
        <v>81658</v>
      </c>
      <c r="F120">
        <v>1</v>
      </c>
      <c r="G120">
        <f>VLOOKUP($A120,'1213 urban'!$A$4:$C$329,2,FALSE)</f>
        <v>0.9337552523732946</v>
      </c>
      <c r="H120">
        <f>VLOOKUP($A120,'1213 urban'!$A$4:$C$329,3,FALSE)</f>
        <v>18</v>
      </c>
      <c r="I120">
        <f t="shared" si="37"/>
        <v>189</v>
      </c>
      <c r="J120" t="str">
        <f t="shared" si="38"/>
        <v/>
      </c>
      <c r="K120" t="str">
        <f t="shared" si="39"/>
        <v/>
      </c>
      <c r="L120" t="str">
        <f t="shared" si="40"/>
        <v>9999</v>
      </c>
      <c r="M120" t="str">
        <f t="shared" si="41"/>
        <v/>
      </c>
      <c r="N120" t="str">
        <f t="shared" si="42"/>
        <v/>
      </c>
      <c r="O120" t="str">
        <f t="shared" si="43"/>
        <v>9999</v>
      </c>
      <c r="P120" t="str">
        <f t="shared" si="44"/>
        <v>Harlow</v>
      </c>
      <c r="Q120">
        <f t="shared" si="45"/>
        <v>0.9337552523732946</v>
      </c>
      <c r="R120">
        <f t="shared" si="46"/>
        <v>33</v>
      </c>
      <c r="S120" t="str">
        <f t="shared" si="47"/>
        <v/>
      </c>
      <c r="T120" t="str">
        <f t="shared" si="48"/>
        <v/>
      </c>
      <c r="U120" t="str">
        <f t="shared" si="49"/>
        <v>9999</v>
      </c>
      <c r="V120" t="str">
        <f t="shared" si="50"/>
        <v/>
      </c>
      <c r="W120" t="str">
        <f t="shared" si="51"/>
        <v/>
      </c>
      <c r="X120" t="str">
        <f t="shared" si="52"/>
        <v>9999</v>
      </c>
      <c r="Y120" t="str">
        <f t="shared" si="53"/>
        <v/>
      </c>
      <c r="Z120" t="str">
        <f t="shared" si="54"/>
        <v/>
      </c>
      <c r="AA120" t="str">
        <f t="shared" si="55"/>
        <v>9999</v>
      </c>
      <c r="AE120" t="s">
        <v>260</v>
      </c>
      <c r="AF120">
        <f t="shared" si="33"/>
        <v>246</v>
      </c>
      <c r="AG120">
        <f t="array" ref="AG120">INDEX($AF$1:$AF$326,MATCH(SMALL(COUNTIF($AF$1:$AF$326,"&lt;"&amp;$AF$1:$AF$326),ROW($AF120:$AG120)),COUNTIF($AF$1:$AF$326,"&lt;"&amp;$AF$1:$AF$326),0))</f>
        <v>120</v>
      </c>
      <c r="AH120" t="str">
        <f t="array" ref="AH120">INDEX($AE$1:$AE$326,SMALL(IF($AF$1:$AF$326=$AG120,ROW($AF$1:$AF$326)),COUNTIF($AG$1:$AG120,$AG120)),1)</f>
        <v>Redbridge</v>
      </c>
      <c r="AI120">
        <f t="shared" si="34"/>
        <v>0.77858820158582842</v>
      </c>
      <c r="AN120" t="e">
        <f t="shared" si="35"/>
        <v>#N/A</v>
      </c>
    </row>
    <row r="121" spans="1:40" x14ac:dyDescent="0.25">
      <c r="A121" t="s">
        <v>260</v>
      </c>
      <c r="B121" t="s">
        <v>261</v>
      </c>
      <c r="C121" t="s">
        <v>40</v>
      </c>
      <c r="D121" t="s">
        <v>18</v>
      </c>
      <c r="E121">
        <v>105124</v>
      </c>
      <c r="F121">
        <v>0.66246549790151621</v>
      </c>
      <c r="G121">
        <f>VLOOKUP($A121,'1213 urban'!$A$4:$C$329,2,FALSE)</f>
        <v>1.1255282550064771</v>
      </c>
      <c r="H121">
        <f>VLOOKUP($A121,'1213 urban'!$A$4:$C$329,3,FALSE)</f>
        <v>53</v>
      </c>
      <c r="I121">
        <f t="shared" si="37"/>
        <v>246</v>
      </c>
      <c r="J121" t="str">
        <f t="shared" si="38"/>
        <v/>
      </c>
      <c r="K121" t="str">
        <f t="shared" si="39"/>
        <v/>
      </c>
      <c r="L121" t="str">
        <f t="shared" si="40"/>
        <v>9999</v>
      </c>
      <c r="M121" t="str">
        <f t="shared" si="41"/>
        <v/>
      </c>
      <c r="N121" t="str">
        <f t="shared" si="42"/>
        <v/>
      </c>
      <c r="O121" t="str">
        <f t="shared" si="43"/>
        <v>9999</v>
      </c>
      <c r="P121" t="str">
        <f t="shared" si="44"/>
        <v/>
      </c>
      <c r="Q121" t="str">
        <f t="shared" si="45"/>
        <v/>
      </c>
      <c r="R121" t="str">
        <f t="shared" si="46"/>
        <v>9999</v>
      </c>
      <c r="S121" t="str">
        <f t="shared" si="47"/>
        <v/>
      </c>
      <c r="T121" t="str">
        <f t="shared" si="48"/>
        <v/>
      </c>
      <c r="U121" t="str">
        <f t="shared" si="49"/>
        <v>9999</v>
      </c>
      <c r="V121" t="str">
        <f t="shared" si="50"/>
        <v/>
      </c>
      <c r="W121" t="str">
        <f t="shared" si="51"/>
        <v/>
      </c>
      <c r="X121" t="str">
        <f t="shared" si="52"/>
        <v>9999</v>
      </c>
      <c r="Y121" t="str">
        <f t="shared" si="53"/>
        <v>Harrogate</v>
      </c>
      <c r="Z121">
        <f t="shared" si="54"/>
        <v>1.1255282550064771</v>
      </c>
      <c r="AA121">
        <f t="shared" si="55"/>
        <v>44</v>
      </c>
      <c r="AE121" t="s">
        <v>262</v>
      </c>
      <c r="AF121">
        <f t="shared" si="33"/>
        <v>131</v>
      </c>
      <c r="AG121">
        <f t="array" ref="AG121">INDEX($AF$1:$AF$326,MATCH(SMALL(COUNTIF($AF$1:$AF$326,"&lt;"&amp;$AF$1:$AF$326),ROW($AF121:$AG121)),COUNTIF($AF$1:$AF$326,"&lt;"&amp;$AF$1:$AF$326),0))</f>
        <v>121</v>
      </c>
      <c r="AH121" t="str">
        <f t="array" ref="AH121">INDEX($AE$1:$AE$326,SMALL(IF($AF$1:$AF$326=$AG121,ROW($AF$1:$AF$326)),COUNTIF($AG$1:$AG121,$AG121)),1)</f>
        <v>Adur</v>
      </c>
      <c r="AI121">
        <f t="shared" si="34"/>
        <v>0.78051826412738057</v>
      </c>
      <c r="AN121" t="e">
        <f t="shared" si="35"/>
        <v>#N/A</v>
      </c>
    </row>
    <row r="122" spans="1:40" x14ac:dyDescent="0.25">
      <c r="A122" t="s">
        <v>262</v>
      </c>
      <c r="B122" t="s">
        <v>263</v>
      </c>
      <c r="C122" t="s">
        <v>34</v>
      </c>
      <c r="D122" t="s">
        <v>35</v>
      </c>
      <c r="E122">
        <v>230057</v>
      </c>
      <c r="F122">
        <v>1</v>
      </c>
      <c r="G122">
        <f>VLOOKUP($A122,'1213 urban'!$A$4:$C$329,2,FALSE)</f>
        <v>0.79891111374127122</v>
      </c>
      <c r="H122">
        <f>VLOOKUP($A122,'1213 urban'!$A$4:$C$329,3,FALSE)</f>
        <v>189</v>
      </c>
      <c r="I122">
        <f t="shared" si="37"/>
        <v>131</v>
      </c>
      <c r="J122" t="str">
        <f t="shared" si="38"/>
        <v>Harrow</v>
      </c>
      <c r="K122">
        <f t="shared" si="39"/>
        <v>0.79891111374127122</v>
      </c>
      <c r="L122">
        <f t="shared" si="40"/>
        <v>28</v>
      </c>
      <c r="M122" t="str">
        <f t="shared" si="41"/>
        <v/>
      </c>
      <c r="N122" t="str">
        <f t="shared" si="42"/>
        <v/>
      </c>
      <c r="O122" t="str">
        <f t="shared" si="43"/>
        <v>9999</v>
      </c>
      <c r="P122" t="str">
        <f t="shared" si="44"/>
        <v/>
      </c>
      <c r="Q122" t="str">
        <f t="shared" si="45"/>
        <v/>
      </c>
      <c r="R122" t="str">
        <f t="shared" si="46"/>
        <v>9999</v>
      </c>
      <c r="S122" t="str">
        <f t="shared" si="47"/>
        <v/>
      </c>
      <c r="T122" t="str">
        <f t="shared" si="48"/>
        <v/>
      </c>
      <c r="U122" t="str">
        <f t="shared" si="49"/>
        <v>9999</v>
      </c>
      <c r="V122" t="str">
        <f t="shared" si="50"/>
        <v/>
      </c>
      <c r="W122" t="str">
        <f t="shared" si="51"/>
        <v/>
      </c>
      <c r="X122" t="str">
        <f t="shared" si="52"/>
        <v>9999</v>
      </c>
      <c r="Y122" t="str">
        <f t="shared" si="53"/>
        <v/>
      </c>
      <c r="Z122" t="str">
        <f t="shared" si="54"/>
        <v/>
      </c>
      <c r="AA122" t="str">
        <f t="shared" si="55"/>
        <v>9999</v>
      </c>
      <c r="AE122" t="s">
        <v>264</v>
      </c>
      <c r="AF122">
        <f t="shared" si="33"/>
        <v>168</v>
      </c>
      <c r="AG122">
        <f t="array" ref="AG122">INDEX($AF$1:$AF$326,MATCH(SMALL(COUNTIF($AF$1:$AF$326,"&lt;"&amp;$AF$1:$AF$326),ROW($AF122:$AG122)),COUNTIF($AF$1:$AF$326,"&lt;"&amp;$AF$1:$AF$326),0))</f>
        <v>122</v>
      </c>
      <c r="AH122" t="str">
        <f t="array" ref="AH122">INDEX($AE$1:$AE$326,SMALL(IF($AF$1:$AF$326=$AG122,ROW($AF$1:$AF$326)),COUNTIF($AG$1:$AG122,$AG122)),1)</f>
        <v>Tendring</v>
      </c>
      <c r="AI122">
        <f t="shared" si="34"/>
        <v>0.7876496534341525</v>
      </c>
      <c r="AN122" t="e">
        <f t="shared" si="35"/>
        <v>#N/A</v>
      </c>
    </row>
    <row r="123" spans="1:40" x14ac:dyDescent="0.25">
      <c r="A123" t="s">
        <v>264</v>
      </c>
      <c r="B123" t="s">
        <v>265</v>
      </c>
      <c r="C123" t="s">
        <v>9</v>
      </c>
      <c r="D123" t="s">
        <v>18</v>
      </c>
      <c r="E123">
        <v>64714</v>
      </c>
      <c r="F123">
        <v>0.70966892936648063</v>
      </c>
      <c r="G123">
        <f>VLOOKUP($A123,'1213 urban'!$A$4:$C$329,2,FALSE)</f>
        <v>0.887350814144372</v>
      </c>
      <c r="H123">
        <f>VLOOKUP($A123,'1213 urban'!$A$4:$C$329,3,FALSE)</f>
        <v>20</v>
      </c>
      <c r="I123">
        <f t="shared" si="37"/>
        <v>168</v>
      </c>
      <c r="J123" t="str">
        <f t="shared" si="38"/>
        <v/>
      </c>
      <c r="K123" t="str">
        <f t="shared" si="39"/>
        <v/>
      </c>
      <c r="L123" t="str">
        <f t="shared" si="40"/>
        <v>9999</v>
      </c>
      <c r="M123" t="str">
        <f t="shared" si="41"/>
        <v/>
      </c>
      <c r="N123" t="str">
        <f t="shared" si="42"/>
        <v/>
      </c>
      <c r="O123" t="str">
        <f t="shared" si="43"/>
        <v>9999</v>
      </c>
      <c r="P123" t="str">
        <f t="shared" si="44"/>
        <v/>
      </c>
      <c r="Q123" t="str">
        <f t="shared" si="45"/>
        <v/>
      </c>
      <c r="R123" t="str">
        <f t="shared" si="46"/>
        <v>9999</v>
      </c>
      <c r="S123" t="str">
        <f t="shared" si="47"/>
        <v/>
      </c>
      <c r="T123" t="str">
        <f t="shared" si="48"/>
        <v/>
      </c>
      <c r="U123" t="str">
        <f t="shared" si="49"/>
        <v>9999</v>
      </c>
      <c r="V123" t="str">
        <f t="shared" si="50"/>
        <v/>
      </c>
      <c r="W123" t="str">
        <f t="shared" si="51"/>
        <v/>
      </c>
      <c r="X123" t="str">
        <f t="shared" si="52"/>
        <v>9999</v>
      </c>
      <c r="Y123" t="str">
        <f t="shared" si="53"/>
        <v>Hart</v>
      </c>
      <c r="Z123">
        <f t="shared" si="54"/>
        <v>0.887350814144372</v>
      </c>
      <c r="AA123">
        <f t="shared" si="55"/>
        <v>31</v>
      </c>
      <c r="AE123" t="s">
        <v>266</v>
      </c>
      <c r="AF123">
        <f t="shared" si="33"/>
        <v>291</v>
      </c>
      <c r="AG123">
        <f t="array" ref="AG123">INDEX($AF$1:$AF$326,MATCH(SMALL(COUNTIF($AF$1:$AF$326,"&lt;"&amp;$AF$1:$AF$326),ROW($AF123:$AG123)),COUNTIF($AF$1:$AF$326,"&lt;"&amp;$AF$1:$AF$326),0))</f>
        <v>123</v>
      </c>
      <c r="AH123" t="str">
        <f t="array" ref="AH123">INDEX($AE$1:$AE$326,SMALL(IF($AF$1:$AF$326=$AG123,ROW($AF$1:$AF$326)),COUNTIF($AG$1:$AG123,$AG123)),1)</f>
        <v>Cornwall</v>
      </c>
      <c r="AI123">
        <f t="shared" si="34"/>
        <v>0.79041182068943272</v>
      </c>
      <c r="AN123" t="e">
        <f t="shared" si="35"/>
        <v>#N/A</v>
      </c>
    </row>
    <row r="124" spans="1:40" x14ac:dyDescent="0.25">
      <c r="A124" t="s">
        <v>266</v>
      </c>
      <c r="B124" t="s">
        <v>267</v>
      </c>
      <c r="C124" t="s">
        <v>165</v>
      </c>
      <c r="D124" t="s">
        <v>23</v>
      </c>
      <c r="E124">
        <v>89280</v>
      </c>
      <c r="F124">
        <v>0.97783229650398673</v>
      </c>
      <c r="G124">
        <f>VLOOKUP($A124,'1213 urban'!$A$4:$C$329,2,FALSE)</f>
        <v>1.4763500085174039</v>
      </c>
      <c r="H124">
        <f>VLOOKUP($A124,'1213 urban'!$A$4:$C$329,3,FALSE)</f>
        <v>26</v>
      </c>
      <c r="I124">
        <f t="shared" si="37"/>
        <v>291</v>
      </c>
      <c r="J124" t="str">
        <f t="shared" si="38"/>
        <v/>
      </c>
      <c r="K124" t="str">
        <f t="shared" si="39"/>
        <v/>
      </c>
      <c r="L124" t="str">
        <f t="shared" si="40"/>
        <v>9999</v>
      </c>
      <c r="M124" t="str">
        <f t="shared" si="41"/>
        <v/>
      </c>
      <c r="N124" t="str">
        <f t="shared" si="42"/>
        <v/>
      </c>
      <c r="O124" t="str">
        <f t="shared" si="43"/>
        <v>9999</v>
      </c>
      <c r="P124" t="str">
        <f t="shared" si="44"/>
        <v>Hartlepool</v>
      </c>
      <c r="Q124">
        <f t="shared" si="45"/>
        <v>1.4763500085174039</v>
      </c>
      <c r="R124">
        <f t="shared" si="46"/>
        <v>52</v>
      </c>
      <c r="S124" t="str">
        <f t="shared" si="47"/>
        <v/>
      </c>
      <c r="T124" t="str">
        <f t="shared" si="48"/>
        <v/>
      </c>
      <c r="U124" t="str">
        <f t="shared" si="49"/>
        <v>9999</v>
      </c>
      <c r="V124" t="str">
        <f t="shared" si="50"/>
        <v/>
      </c>
      <c r="W124" t="str">
        <f t="shared" si="51"/>
        <v/>
      </c>
      <c r="X124" t="str">
        <f t="shared" si="52"/>
        <v>9999</v>
      </c>
      <c r="Y124" t="str">
        <f t="shared" si="53"/>
        <v/>
      </c>
      <c r="Z124" t="str">
        <f t="shared" si="54"/>
        <v/>
      </c>
      <c r="AA124" t="str">
        <f t="shared" si="55"/>
        <v>9999</v>
      </c>
      <c r="AE124" t="s">
        <v>268</v>
      </c>
      <c r="AF124">
        <f t="shared" si="33"/>
        <v>54</v>
      </c>
      <c r="AG124">
        <f t="array" ref="AG124">INDEX($AF$1:$AF$326,MATCH(SMALL(COUNTIF($AF$1:$AF$326,"&lt;"&amp;$AF$1:$AF$326),ROW($AF124:$AG124)),COUNTIF($AF$1:$AF$326,"&lt;"&amp;$AF$1:$AF$326),0))</f>
        <v>124</v>
      </c>
      <c r="AH124" t="str">
        <f t="array" ref="AH124">INDEX($AE$1:$AE$326,SMALL(IF($AF$1:$AF$326=$AG124,ROW($AF$1:$AF$326)),COUNTIF($AG$1:$AG124,$AG124)),1)</f>
        <v>South Kesteven</v>
      </c>
      <c r="AI124">
        <f t="shared" si="34"/>
        <v>0.79156508248108159</v>
      </c>
      <c r="AN124" t="e">
        <f t="shared" si="35"/>
        <v>#N/A</v>
      </c>
    </row>
    <row r="125" spans="1:40" x14ac:dyDescent="0.25">
      <c r="A125" t="s">
        <v>268</v>
      </c>
      <c r="B125" t="s">
        <v>269</v>
      </c>
      <c r="C125" t="s">
        <v>9</v>
      </c>
      <c r="D125" t="s">
        <v>23</v>
      </c>
      <c r="E125">
        <v>87171</v>
      </c>
      <c r="F125">
        <v>1</v>
      </c>
      <c r="G125">
        <f>VLOOKUP($A125,'1213 urban'!$A$4:$C$329,2,FALSE)</f>
        <v>0.63429417154133483</v>
      </c>
      <c r="H125">
        <f>VLOOKUP($A125,'1213 urban'!$A$4:$C$329,3,FALSE)</f>
        <v>18</v>
      </c>
      <c r="I125">
        <f t="shared" si="37"/>
        <v>54</v>
      </c>
      <c r="J125" t="str">
        <f t="shared" si="38"/>
        <v/>
      </c>
      <c r="K125" t="str">
        <f t="shared" si="39"/>
        <v/>
      </c>
      <c r="L125" t="str">
        <f t="shared" si="40"/>
        <v>9999</v>
      </c>
      <c r="M125" t="str">
        <f t="shared" si="41"/>
        <v/>
      </c>
      <c r="N125" t="str">
        <f t="shared" si="42"/>
        <v/>
      </c>
      <c r="O125" t="str">
        <f t="shared" si="43"/>
        <v>9999</v>
      </c>
      <c r="P125" t="str">
        <f t="shared" si="44"/>
        <v>Hastings</v>
      </c>
      <c r="Q125">
        <f t="shared" si="45"/>
        <v>0.63429417154133483</v>
      </c>
      <c r="R125">
        <f t="shared" si="46"/>
        <v>6</v>
      </c>
      <c r="S125" t="str">
        <f t="shared" si="47"/>
        <v/>
      </c>
      <c r="T125" t="str">
        <f t="shared" si="48"/>
        <v/>
      </c>
      <c r="U125" t="str">
        <f t="shared" si="49"/>
        <v>9999</v>
      </c>
      <c r="V125" t="str">
        <f t="shared" si="50"/>
        <v/>
      </c>
      <c r="W125" t="str">
        <f t="shared" si="51"/>
        <v/>
      </c>
      <c r="X125" t="str">
        <f t="shared" si="52"/>
        <v>9999</v>
      </c>
      <c r="Y125" t="str">
        <f t="shared" si="53"/>
        <v/>
      </c>
      <c r="Z125" t="str">
        <f t="shared" si="54"/>
        <v/>
      </c>
      <c r="AA125" t="str">
        <f t="shared" si="55"/>
        <v>9999</v>
      </c>
      <c r="AE125" t="s">
        <v>270</v>
      </c>
      <c r="AF125">
        <f t="shared" si="33"/>
        <v>153</v>
      </c>
      <c r="AG125">
        <f t="array" ref="AG125">INDEX($AF$1:$AF$326,MATCH(SMALL(COUNTIF($AF$1:$AF$326,"&lt;"&amp;$AF$1:$AF$326),ROW($AF125:$AG125)),COUNTIF($AF$1:$AF$326,"&lt;"&amp;$AF$1:$AF$326),0))</f>
        <v>125</v>
      </c>
      <c r="AH125" t="str">
        <f t="array" ref="AH125">INDEX($AE$1:$AE$326,SMALL(IF($AF$1:$AF$326=$AG125,ROW($AF$1:$AF$326)),COUNTIF($AG$1:$AG125,$AG125)),1)</f>
        <v>Cheshire West and Chester</v>
      </c>
      <c r="AI125">
        <f t="shared" si="34"/>
        <v>0.79398136096214922</v>
      </c>
      <c r="AN125" t="e">
        <f t="shared" si="35"/>
        <v>#N/A</v>
      </c>
    </row>
    <row r="126" spans="1:40" x14ac:dyDescent="0.25">
      <c r="A126" t="s">
        <v>270</v>
      </c>
      <c r="B126" t="s">
        <v>271</v>
      </c>
      <c r="C126" t="s">
        <v>9</v>
      </c>
      <c r="D126" t="s">
        <v>10</v>
      </c>
      <c r="E126">
        <v>114009</v>
      </c>
      <c r="F126">
        <v>0.97576193288314894</v>
      </c>
      <c r="G126">
        <f>VLOOKUP($A126,'1213 urban'!$A$4:$C$329,2,FALSE)</f>
        <v>0.84555305845441808</v>
      </c>
      <c r="H126">
        <f>VLOOKUP($A126,'1213 urban'!$A$4:$C$329,3,FALSE)</f>
        <v>38</v>
      </c>
      <c r="I126">
        <f t="shared" si="37"/>
        <v>153</v>
      </c>
      <c r="J126" t="str">
        <f t="shared" si="38"/>
        <v/>
      </c>
      <c r="K126" t="str">
        <f t="shared" si="39"/>
        <v/>
      </c>
      <c r="L126" t="str">
        <f t="shared" si="40"/>
        <v>9999</v>
      </c>
      <c r="M126" t="str">
        <f t="shared" si="41"/>
        <v>Havant</v>
      </c>
      <c r="N126">
        <f t="shared" si="42"/>
        <v>0.84555305845441808</v>
      </c>
      <c r="O126">
        <f t="shared" si="43"/>
        <v>17</v>
      </c>
      <c r="P126" t="str">
        <f t="shared" si="44"/>
        <v/>
      </c>
      <c r="Q126" t="str">
        <f t="shared" si="45"/>
        <v/>
      </c>
      <c r="R126" t="str">
        <f t="shared" si="46"/>
        <v>9999</v>
      </c>
      <c r="S126" t="str">
        <f t="shared" si="47"/>
        <v/>
      </c>
      <c r="T126" t="str">
        <f t="shared" si="48"/>
        <v/>
      </c>
      <c r="U126" t="str">
        <f t="shared" si="49"/>
        <v>9999</v>
      </c>
      <c r="V126" t="str">
        <f t="shared" si="50"/>
        <v/>
      </c>
      <c r="W126" t="str">
        <f t="shared" si="51"/>
        <v/>
      </c>
      <c r="X126" t="str">
        <f t="shared" si="52"/>
        <v>9999</v>
      </c>
      <c r="Y126" t="str">
        <f t="shared" si="53"/>
        <v/>
      </c>
      <c r="Z126" t="str">
        <f t="shared" si="54"/>
        <v/>
      </c>
      <c r="AA126" t="str">
        <f t="shared" si="55"/>
        <v>9999</v>
      </c>
      <c r="AE126" t="s">
        <v>272</v>
      </c>
      <c r="AF126">
        <f t="shared" si="33"/>
        <v>270</v>
      </c>
      <c r="AG126">
        <f t="array" ref="AG126">INDEX($AF$1:$AF$326,MATCH(SMALL(COUNTIF($AF$1:$AF$326,"&lt;"&amp;$AF$1:$AF$326),ROW($AF126:$AG126)),COUNTIF($AF$1:$AF$326,"&lt;"&amp;$AF$1:$AF$326),0))</f>
        <v>126</v>
      </c>
      <c r="AH126" t="str">
        <f t="array" ref="AH126">INDEX($AE$1:$AE$326,SMALL(IF($AF$1:$AF$326=$AG126,ROW($AF$1:$AF$326)),COUNTIF($AG$1:$AG126,$AG126)),1)</f>
        <v>West Dorset</v>
      </c>
      <c r="AI126">
        <f t="shared" si="34"/>
        <v>0.7962487835088029</v>
      </c>
      <c r="AN126" t="e">
        <f t="shared" si="35"/>
        <v>#N/A</v>
      </c>
    </row>
    <row r="127" spans="1:40" x14ac:dyDescent="0.25">
      <c r="A127" t="s">
        <v>272</v>
      </c>
      <c r="B127" t="s">
        <v>273</v>
      </c>
      <c r="C127" t="s">
        <v>34</v>
      </c>
      <c r="D127" t="s">
        <v>35</v>
      </c>
      <c r="E127">
        <v>236137</v>
      </c>
      <c r="F127">
        <v>1</v>
      </c>
      <c r="G127">
        <f>VLOOKUP($A127,'1213 urban'!$A$4:$C$329,2,FALSE)</f>
        <v>1.2758143749701913</v>
      </c>
      <c r="H127">
        <f>VLOOKUP($A127,'1213 urban'!$A$4:$C$329,3,FALSE)</f>
        <v>107</v>
      </c>
      <c r="I127">
        <f t="shared" si="37"/>
        <v>270</v>
      </c>
      <c r="J127" t="str">
        <f t="shared" si="38"/>
        <v>Havering</v>
      </c>
      <c r="K127">
        <f t="shared" si="39"/>
        <v>1.2758143749701913</v>
      </c>
      <c r="L127">
        <f t="shared" si="40"/>
        <v>63</v>
      </c>
      <c r="M127" t="str">
        <f t="shared" si="41"/>
        <v/>
      </c>
      <c r="N127" t="str">
        <f t="shared" si="42"/>
        <v/>
      </c>
      <c r="O127" t="str">
        <f t="shared" si="43"/>
        <v>9999</v>
      </c>
      <c r="P127" t="str">
        <f t="shared" si="44"/>
        <v/>
      </c>
      <c r="Q127" t="str">
        <f t="shared" si="45"/>
        <v/>
      </c>
      <c r="R127" t="str">
        <f t="shared" si="46"/>
        <v>9999</v>
      </c>
      <c r="S127" t="str">
        <f t="shared" si="47"/>
        <v/>
      </c>
      <c r="T127" t="str">
        <f t="shared" si="48"/>
        <v/>
      </c>
      <c r="U127" t="str">
        <f t="shared" si="49"/>
        <v>9999</v>
      </c>
      <c r="V127" t="str">
        <f t="shared" si="50"/>
        <v/>
      </c>
      <c r="W127" t="str">
        <f t="shared" si="51"/>
        <v/>
      </c>
      <c r="X127" t="str">
        <f t="shared" si="52"/>
        <v>9999</v>
      </c>
      <c r="Y127" t="str">
        <f t="shared" si="53"/>
        <v/>
      </c>
      <c r="Z127" t="str">
        <f t="shared" si="54"/>
        <v/>
      </c>
      <c r="AA127" t="str">
        <f t="shared" si="55"/>
        <v>9999</v>
      </c>
      <c r="AE127" t="s">
        <v>274</v>
      </c>
      <c r="AF127">
        <f t="shared" si="33"/>
        <v>52</v>
      </c>
      <c r="AG127">
        <f t="array" ref="AG127">INDEX($AF$1:$AF$326,MATCH(SMALL(COUNTIF($AF$1:$AF$326,"&lt;"&amp;$AF$1:$AF$326),ROW($AF127:$AG127)),COUNTIF($AF$1:$AF$326,"&lt;"&amp;$AF$1:$AF$326),0))</f>
        <v>127</v>
      </c>
      <c r="AH127" t="str">
        <f t="array" ref="AH127">INDEX($AE$1:$AE$326,SMALL(IF($AF$1:$AF$326=$AG127,ROW($AF$1:$AF$326)),COUNTIF($AG$1:$AG127,$AG127)),1)</f>
        <v>Wirral</v>
      </c>
      <c r="AI127">
        <f t="shared" si="34"/>
        <v>0.79664413657467914</v>
      </c>
      <c r="AN127" t="e">
        <f t="shared" si="35"/>
        <v>#N/A</v>
      </c>
    </row>
    <row r="128" spans="1:40" x14ac:dyDescent="0.25">
      <c r="A128" t="s">
        <v>274</v>
      </c>
      <c r="B128" t="s">
        <v>275</v>
      </c>
      <c r="C128" t="s">
        <v>58</v>
      </c>
      <c r="D128" t="s">
        <v>28</v>
      </c>
      <c r="E128">
        <v>82123</v>
      </c>
      <c r="F128">
        <v>0.45802774168000582</v>
      </c>
      <c r="G128">
        <f>VLOOKUP($A128,'1213 urban'!$A$4:$C$329,2,FALSE)</f>
        <v>0.6323698991927984</v>
      </c>
      <c r="H128">
        <f>VLOOKUP($A128,'1213 urban'!$A$4:$C$329,3,FALSE)</f>
        <v>17</v>
      </c>
      <c r="I128">
        <f t="shared" si="37"/>
        <v>52</v>
      </c>
      <c r="J128" t="str">
        <f t="shared" si="38"/>
        <v/>
      </c>
      <c r="K128" t="str">
        <f t="shared" si="39"/>
        <v/>
      </c>
      <c r="L128" t="str">
        <f t="shared" si="40"/>
        <v>9999</v>
      </c>
      <c r="M128" t="str">
        <f t="shared" si="41"/>
        <v/>
      </c>
      <c r="N128" t="str">
        <f t="shared" si="42"/>
        <v/>
      </c>
      <c r="O128" t="str">
        <f t="shared" si="43"/>
        <v>9999</v>
      </c>
      <c r="P128" t="str">
        <f t="shared" si="44"/>
        <v/>
      </c>
      <c r="Q128" t="str">
        <f t="shared" si="45"/>
        <v/>
      </c>
      <c r="R128" t="str">
        <f t="shared" si="46"/>
        <v>9999</v>
      </c>
      <c r="S128" t="str">
        <f t="shared" si="47"/>
        <v>Herefordshire County of</v>
      </c>
      <c r="T128">
        <f t="shared" si="48"/>
        <v>0.6323698991927984</v>
      </c>
      <c r="U128">
        <f t="shared" si="49"/>
        <v>18</v>
      </c>
      <c r="V128" t="str">
        <f t="shared" si="50"/>
        <v/>
      </c>
      <c r="W128" t="str">
        <f t="shared" si="51"/>
        <v/>
      </c>
      <c r="X128" t="str">
        <f t="shared" si="52"/>
        <v>9999</v>
      </c>
      <c r="Y128" t="str">
        <f t="shared" si="53"/>
        <v/>
      </c>
      <c r="Z128" t="str">
        <f t="shared" si="54"/>
        <v/>
      </c>
      <c r="AA128" t="str">
        <f t="shared" si="55"/>
        <v>9999</v>
      </c>
      <c r="AE128" t="s">
        <v>276</v>
      </c>
      <c r="AF128">
        <f t="shared" si="33"/>
        <v>179</v>
      </c>
      <c r="AG128">
        <f t="array" ref="AG128">INDEX($AF$1:$AF$326,MATCH(SMALL(COUNTIF($AF$1:$AF$326,"&lt;"&amp;$AF$1:$AF$326),ROW($AF128:$AG128)),COUNTIF($AF$1:$AF$326,"&lt;"&amp;$AF$1:$AF$326),0))</f>
        <v>128</v>
      </c>
      <c r="AH128" t="str">
        <f t="array" ref="AH128">INDEX($AE$1:$AE$326,SMALL(IF($AF$1:$AF$326=$AG128,ROW($AF$1:$AF$326)),COUNTIF($AG$1:$AG128,$AG128)),1)</f>
        <v>Ealing</v>
      </c>
      <c r="AI128">
        <f t="shared" si="34"/>
        <v>0.79680250864273683</v>
      </c>
      <c r="AN128" t="e">
        <f t="shared" si="35"/>
        <v>#N/A</v>
      </c>
    </row>
    <row r="129" spans="1:40" x14ac:dyDescent="0.25">
      <c r="A129" t="s">
        <v>276</v>
      </c>
      <c r="B129" t="s">
        <v>277</v>
      </c>
      <c r="C129" t="s">
        <v>31</v>
      </c>
      <c r="D129" t="s">
        <v>18</v>
      </c>
      <c r="E129">
        <v>82245</v>
      </c>
      <c r="F129">
        <v>0.82307553740843042</v>
      </c>
      <c r="G129">
        <f>VLOOKUP($A129,'1213 urban'!$A$4:$C$329,2,FALSE)</f>
        <v>0.9204958800386015</v>
      </c>
      <c r="H129">
        <f>VLOOKUP($A129,'1213 urban'!$A$4:$C$329,3,FALSE)</f>
        <v>62</v>
      </c>
      <c r="I129">
        <f t="shared" si="37"/>
        <v>179</v>
      </c>
      <c r="J129" t="str">
        <f t="shared" si="38"/>
        <v/>
      </c>
      <c r="K129" t="str">
        <f t="shared" si="39"/>
        <v/>
      </c>
      <c r="L129" t="str">
        <f t="shared" si="40"/>
        <v>9999</v>
      </c>
      <c r="M129" t="str">
        <f t="shared" si="41"/>
        <v/>
      </c>
      <c r="N129" t="str">
        <f t="shared" si="42"/>
        <v/>
      </c>
      <c r="O129" t="str">
        <f t="shared" si="43"/>
        <v>9999</v>
      </c>
      <c r="P129" t="str">
        <f t="shared" si="44"/>
        <v/>
      </c>
      <c r="Q129" t="str">
        <f t="shared" si="45"/>
        <v/>
      </c>
      <c r="R129" t="str">
        <f t="shared" si="46"/>
        <v>9999</v>
      </c>
      <c r="S129" t="str">
        <f t="shared" si="47"/>
        <v/>
      </c>
      <c r="T129" t="str">
        <f t="shared" si="48"/>
        <v/>
      </c>
      <c r="U129" t="str">
        <f t="shared" si="49"/>
        <v>9999</v>
      </c>
      <c r="V129" t="str">
        <f t="shared" si="50"/>
        <v/>
      </c>
      <c r="W129" t="str">
        <f t="shared" si="51"/>
        <v/>
      </c>
      <c r="X129" t="str">
        <f t="shared" si="52"/>
        <v>9999</v>
      </c>
      <c r="Y129" t="str">
        <f t="shared" si="53"/>
        <v>Hertsmere</v>
      </c>
      <c r="Z129">
        <f t="shared" si="54"/>
        <v>0.9204958800386015</v>
      </c>
      <c r="AA129">
        <f t="shared" si="55"/>
        <v>34</v>
      </c>
      <c r="AE129" t="s">
        <v>278</v>
      </c>
      <c r="AF129">
        <f t="shared" si="33"/>
        <v>57</v>
      </c>
      <c r="AG129">
        <f t="array" ref="AG129">INDEX($AF$1:$AF$326,MATCH(SMALL(COUNTIF($AF$1:$AF$326,"&lt;"&amp;$AF$1:$AF$326),ROW($AF129:$AG129)),COUNTIF($AF$1:$AF$326,"&lt;"&amp;$AF$1:$AF$326),0))</f>
        <v>129</v>
      </c>
      <c r="AH129" t="str">
        <f t="array" ref="AH129">INDEX($AE$1:$AE$326,SMALL(IF($AF$1:$AF$326=$AG129,ROW($AF$1:$AF$326)),COUNTIF($AG$1:$AG129,$AG129)),1)</f>
        <v>Southampton</v>
      </c>
      <c r="AI129">
        <f t="shared" si="34"/>
        <v>0.7979109241259249</v>
      </c>
      <c r="AN129" t="e">
        <f t="shared" si="35"/>
        <v>#N/A</v>
      </c>
    </row>
    <row r="130" spans="1:40" x14ac:dyDescent="0.25">
      <c r="A130" t="s">
        <v>278</v>
      </c>
      <c r="B130" t="s">
        <v>279</v>
      </c>
      <c r="C130" t="s">
        <v>17</v>
      </c>
      <c r="D130" t="s">
        <v>28</v>
      </c>
      <c r="E130">
        <v>53112</v>
      </c>
      <c r="F130">
        <v>0.57350797438693868</v>
      </c>
      <c r="G130">
        <f>VLOOKUP($A130,'1213 urban'!$A$4:$C$329,2,FALSE)</f>
        <v>0.65061808718282377</v>
      </c>
      <c r="H130">
        <f>VLOOKUP($A130,'1213 urban'!$A$4:$C$329,3,FALSE)</f>
        <v>12</v>
      </c>
      <c r="I130">
        <f t="shared" si="37"/>
        <v>57</v>
      </c>
      <c r="J130" t="str">
        <f t="shared" si="38"/>
        <v/>
      </c>
      <c r="K130" t="str">
        <f t="shared" si="39"/>
        <v/>
      </c>
      <c r="L130" t="str">
        <f t="shared" si="40"/>
        <v>9999</v>
      </c>
      <c r="M130" t="str">
        <f t="shared" si="41"/>
        <v/>
      </c>
      <c r="N130" t="str">
        <f t="shared" si="42"/>
        <v/>
      </c>
      <c r="O130" t="str">
        <f t="shared" si="43"/>
        <v>9999</v>
      </c>
      <c r="P130" t="str">
        <f t="shared" si="44"/>
        <v/>
      </c>
      <c r="Q130" t="str">
        <f t="shared" si="45"/>
        <v/>
      </c>
      <c r="R130" t="str">
        <f t="shared" si="46"/>
        <v>9999</v>
      </c>
      <c r="S130" t="str">
        <f t="shared" si="47"/>
        <v>High Peak</v>
      </c>
      <c r="T130">
        <f t="shared" si="48"/>
        <v>0.65061808718282377</v>
      </c>
      <c r="U130">
        <f t="shared" si="49"/>
        <v>19</v>
      </c>
      <c r="V130" t="str">
        <f t="shared" si="50"/>
        <v/>
      </c>
      <c r="W130" t="str">
        <f t="shared" si="51"/>
        <v/>
      </c>
      <c r="X130" t="str">
        <f t="shared" si="52"/>
        <v>9999</v>
      </c>
      <c r="Y130" t="str">
        <f t="shared" si="53"/>
        <v/>
      </c>
      <c r="Z130" t="str">
        <f t="shared" si="54"/>
        <v/>
      </c>
      <c r="AA130" t="str">
        <f t="shared" si="55"/>
        <v>9999</v>
      </c>
      <c r="AE130" t="s">
        <v>280</v>
      </c>
      <c r="AF130">
        <f t="shared" ref="AF130:AF193" si="56">LOOKUP(AE130,$A$2:$A$327,I$2:I$327)</f>
        <v>110</v>
      </c>
      <c r="AG130">
        <f t="array" ref="AG130">INDEX($AF$1:$AF$326,MATCH(SMALL(COUNTIF($AF$1:$AF$326,"&lt;"&amp;$AF$1:$AF$326),ROW($AF130:$AG130)),COUNTIF($AF$1:$AF$326,"&lt;"&amp;$AF$1:$AF$326),0))</f>
        <v>130</v>
      </c>
      <c r="AH130" t="str">
        <f t="array" ref="AH130">INDEX($AE$1:$AE$326,SMALL(IF($AF$1:$AF$326=$AG130,ROW($AF$1:$AF$326)),COUNTIF($AG$1:$AG130,$AG130)),1)</f>
        <v>Milton Keynes</v>
      </c>
      <c r="AI130">
        <f t="shared" ref="AI130:AI193" si="57">LOOKUP(AH130,$A$2:$A$327,$G$2:$G$327)</f>
        <v>0.79837929004121633</v>
      </c>
      <c r="AN130" t="e">
        <f t="shared" ref="AN130:AN193" si="58">LOOKUP(AM130,$A$2:$A$327,L$2:L$327)</f>
        <v>#N/A</v>
      </c>
    </row>
    <row r="131" spans="1:40" x14ac:dyDescent="0.25">
      <c r="A131" t="s">
        <v>280</v>
      </c>
      <c r="B131" t="s">
        <v>281</v>
      </c>
      <c r="C131" t="s">
        <v>34</v>
      </c>
      <c r="D131" t="s">
        <v>35</v>
      </c>
      <c r="E131">
        <v>258552</v>
      </c>
      <c r="F131">
        <v>0.97158360702556046</v>
      </c>
      <c r="G131">
        <f>VLOOKUP($A131,'1213 urban'!$A$4:$C$329,2,FALSE)</f>
        <v>0.74892640602965421</v>
      </c>
      <c r="H131">
        <f>VLOOKUP($A131,'1213 urban'!$A$4:$C$329,3,FALSE)</f>
        <v>94</v>
      </c>
      <c r="I131">
        <f t="shared" ref="I131:I194" si="59">IF(G131="","9999",RANK(G131,G$2:G$327,1))</f>
        <v>110</v>
      </c>
      <c r="J131" t="str">
        <f t="shared" ref="J131:J194" si="60">IF($D131=$C$330,$A131,"")</f>
        <v>Hillingdon</v>
      </c>
      <c r="K131">
        <f t="shared" ref="K131:K194" si="61">IF($D131=$C$330,$G131,"")</f>
        <v>0.74892640602965421</v>
      </c>
      <c r="L131">
        <f t="shared" ref="L131:L194" si="62">IF(K131="","9999",IF($D131=$C$330,RANK(K131,K$2:K$327,1),""))</f>
        <v>23</v>
      </c>
      <c r="M131" t="str">
        <f t="shared" ref="M131:M194" si="63">IF($D131=$C$331,$A131,"")</f>
        <v/>
      </c>
      <c r="N131" t="str">
        <f t="shared" ref="N131:N194" si="64">IF($D131=$C$331,$G131,"")</f>
        <v/>
      </c>
      <c r="O131" t="str">
        <f t="shared" ref="O131:O194" si="65">IF(N131="","9999",IF($D131=$C$331,RANK(N131,N$2:N$327,1),""))</f>
        <v>9999</v>
      </c>
      <c r="P131" t="str">
        <f t="shared" ref="P131:P194" si="66">IF($D131=$C$332,$A131,"")</f>
        <v/>
      </c>
      <c r="Q131" t="str">
        <f t="shared" ref="Q131:Q194" si="67">IF($D131=$C$332,$G131,"")</f>
        <v/>
      </c>
      <c r="R131" t="str">
        <f t="shared" ref="R131:R194" si="68">IF(Q131="","9999",IF($D131=$C$332,RANK(Q131,Q$2:Q$327,1),""))</f>
        <v>9999</v>
      </c>
      <c r="S131" t="str">
        <f t="shared" ref="S131:S194" si="69">IF($D131=$C$333,$A131,"")</f>
        <v/>
      </c>
      <c r="T131" t="str">
        <f t="shared" ref="T131:T194" si="70">IF($D131=$C$333,$G131,"")</f>
        <v/>
      </c>
      <c r="U131" t="str">
        <f t="shared" ref="U131:U194" si="71">IF(T131="","9999",IF($D131=$C$333,RANK(T131,T$2:T$327,1),""))</f>
        <v>9999</v>
      </c>
      <c r="V131" t="str">
        <f t="shared" ref="V131:V194" si="72">IF($D131=$C$334,$A131,"")</f>
        <v/>
      </c>
      <c r="W131" t="str">
        <f t="shared" ref="W131:W194" si="73">IF($D131=$C$334,$G131,"")</f>
        <v/>
      </c>
      <c r="X131" t="str">
        <f t="shared" ref="X131:X194" si="74">IF(W131="","9999",IF($D131=$C$334,RANK(W131,W$2:W$327,1),""))</f>
        <v>9999</v>
      </c>
      <c r="Y131" t="str">
        <f t="shared" ref="Y131:Y194" si="75">IF($D131=$C$335,$A131,"")</f>
        <v/>
      </c>
      <c r="Z131" t="str">
        <f t="shared" ref="Z131:Z194" si="76">IF($D131=$C$335,$G131,"")</f>
        <v/>
      </c>
      <c r="AA131" t="str">
        <f t="shared" ref="AA131:AA194" si="77">IF(Z131="","9999",IF($D131=$C$335,RANK(Z131,Z$2:Z$327,1),""))</f>
        <v>9999</v>
      </c>
      <c r="AE131" t="s">
        <v>282</v>
      </c>
      <c r="AF131">
        <f t="shared" si="56"/>
        <v>200</v>
      </c>
      <c r="AG131">
        <f t="array" ref="AG131">INDEX($AF$1:$AF$326,MATCH(SMALL(COUNTIF($AF$1:$AF$326,"&lt;"&amp;$AF$1:$AF$326),ROW($AF131:$AG131)),COUNTIF($AF$1:$AF$326,"&lt;"&amp;$AF$1:$AF$326),0))</f>
        <v>131</v>
      </c>
      <c r="AH131" t="str">
        <f t="array" ref="AH131">INDEX($AE$1:$AE$326,SMALL(IF($AF$1:$AF$326=$AG131,ROW($AF$1:$AF$326)),COUNTIF($AG$1:$AG131,$AG131)),1)</f>
        <v>Harrow</v>
      </c>
      <c r="AI131">
        <f t="shared" si="57"/>
        <v>0.79891111374127122</v>
      </c>
      <c r="AN131" t="e">
        <f t="shared" si="58"/>
        <v>#N/A</v>
      </c>
    </row>
    <row r="132" spans="1:40" x14ac:dyDescent="0.25">
      <c r="A132" t="s">
        <v>282</v>
      </c>
      <c r="B132" t="s">
        <v>283</v>
      </c>
      <c r="C132" t="s">
        <v>17</v>
      </c>
      <c r="D132" t="s">
        <v>18</v>
      </c>
      <c r="E132">
        <v>75409</v>
      </c>
      <c r="F132">
        <v>0.71762052492339312</v>
      </c>
      <c r="G132">
        <f>VLOOKUP($A132,'1213 urban'!$A$4:$C$329,2,FALSE)</f>
        <v>0.97866510080250535</v>
      </c>
      <c r="H132">
        <f>VLOOKUP($A132,'1213 urban'!$A$4:$C$329,3,FALSE)</f>
        <v>20</v>
      </c>
      <c r="I132">
        <f t="shared" si="59"/>
        <v>200</v>
      </c>
      <c r="J132" t="str">
        <f t="shared" si="60"/>
        <v/>
      </c>
      <c r="K132" t="str">
        <f t="shared" si="61"/>
        <v/>
      </c>
      <c r="L132" t="str">
        <f t="shared" si="62"/>
        <v>9999</v>
      </c>
      <c r="M132" t="str">
        <f t="shared" si="63"/>
        <v/>
      </c>
      <c r="N132" t="str">
        <f t="shared" si="64"/>
        <v/>
      </c>
      <c r="O132" t="str">
        <f t="shared" si="65"/>
        <v>9999</v>
      </c>
      <c r="P132" t="str">
        <f t="shared" si="66"/>
        <v/>
      </c>
      <c r="Q132" t="str">
        <f t="shared" si="67"/>
        <v/>
      </c>
      <c r="R132" t="str">
        <f t="shared" si="68"/>
        <v>9999</v>
      </c>
      <c r="S132" t="str">
        <f t="shared" si="69"/>
        <v/>
      </c>
      <c r="T132" t="str">
        <f t="shared" si="70"/>
        <v/>
      </c>
      <c r="U132" t="str">
        <f t="shared" si="71"/>
        <v>9999</v>
      </c>
      <c r="V132" t="str">
        <f t="shared" si="72"/>
        <v/>
      </c>
      <c r="W132" t="str">
        <f t="shared" si="73"/>
        <v/>
      </c>
      <c r="X132" t="str">
        <f t="shared" si="74"/>
        <v>9999</v>
      </c>
      <c r="Y132" t="str">
        <f t="shared" si="75"/>
        <v>Hinckley and Bosworth</v>
      </c>
      <c r="Z132">
        <f t="shared" si="76"/>
        <v>0.97866510080250535</v>
      </c>
      <c r="AA132">
        <f t="shared" si="77"/>
        <v>36</v>
      </c>
      <c r="AE132" t="s">
        <v>284</v>
      </c>
      <c r="AF132">
        <f t="shared" si="56"/>
        <v>9</v>
      </c>
      <c r="AG132">
        <f t="array" ref="AG132">INDEX($AF$1:$AF$326,MATCH(SMALL(COUNTIF($AF$1:$AF$326,"&lt;"&amp;$AF$1:$AF$326),ROW($AF132:$AG132)),COUNTIF($AF$1:$AF$326,"&lt;"&amp;$AF$1:$AF$326),0))</f>
        <v>132</v>
      </c>
      <c r="AH132" t="str">
        <f t="array" ref="AH132">INDEX($AE$1:$AE$326,SMALL(IF($AF$1:$AF$326=$AG132,ROW($AF$1:$AF$326)),COUNTIF($AG$1:$AG132,$AG132)),1)</f>
        <v>Thanet</v>
      </c>
      <c r="AI132">
        <f t="shared" si="57"/>
        <v>0.80220431795193747</v>
      </c>
      <c r="AN132" t="e">
        <f t="shared" si="58"/>
        <v>#N/A</v>
      </c>
    </row>
    <row r="133" spans="1:40" x14ac:dyDescent="0.25">
      <c r="A133" t="s">
        <v>284</v>
      </c>
      <c r="B133" t="s">
        <v>285</v>
      </c>
      <c r="C133" t="s">
        <v>9</v>
      </c>
      <c r="D133" t="s">
        <v>28</v>
      </c>
      <c r="E133">
        <v>51273</v>
      </c>
      <c r="F133">
        <v>0.39196544606681444</v>
      </c>
      <c r="G133">
        <f>VLOOKUP($A133,'1213 urban'!$A$4:$C$329,2,FALSE)</f>
        <v>0.47928791509756935</v>
      </c>
      <c r="H133">
        <f>VLOOKUP($A133,'1213 urban'!$A$4:$C$329,3,FALSE)</f>
        <v>14</v>
      </c>
      <c r="I133">
        <f t="shared" si="59"/>
        <v>9</v>
      </c>
      <c r="J133" t="str">
        <f t="shared" si="60"/>
        <v/>
      </c>
      <c r="K133" t="str">
        <f t="shared" si="61"/>
        <v/>
      </c>
      <c r="L133" t="str">
        <f t="shared" si="62"/>
        <v>9999</v>
      </c>
      <c r="M133" t="str">
        <f t="shared" si="63"/>
        <v/>
      </c>
      <c r="N133" t="str">
        <f t="shared" si="64"/>
        <v/>
      </c>
      <c r="O133" t="str">
        <f t="shared" si="65"/>
        <v>9999</v>
      </c>
      <c r="P133" t="str">
        <f t="shared" si="66"/>
        <v/>
      </c>
      <c r="Q133" t="str">
        <f t="shared" si="67"/>
        <v/>
      </c>
      <c r="R133" t="str">
        <f t="shared" si="68"/>
        <v>9999</v>
      </c>
      <c r="S133" t="str">
        <f t="shared" si="69"/>
        <v>Horsham</v>
      </c>
      <c r="T133">
        <f t="shared" si="70"/>
        <v>0.47928791509756935</v>
      </c>
      <c r="U133">
        <f t="shared" si="71"/>
        <v>3</v>
      </c>
      <c r="V133" t="str">
        <f t="shared" si="72"/>
        <v/>
      </c>
      <c r="W133" t="str">
        <f t="shared" si="73"/>
        <v/>
      </c>
      <c r="X133" t="str">
        <f t="shared" si="74"/>
        <v>9999</v>
      </c>
      <c r="Y133" t="str">
        <f t="shared" si="75"/>
        <v/>
      </c>
      <c r="Z133" t="str">
        <f t="shared" si="76"/>
        <v/>
      </c>
      <c r="AA133" t="str">
        <f t="shared" si="77"/>
        <v>9999</v>
      </c>
      <c r="AE133" t="s">
        <v>286</v>
      </c>
      <c r="AF133">
        <f t="shared" si="56"/>
        <v>155</v>
      </c>
      <c r="AG133">
        <f t="array" ref="AG133">INDEX($AF$1:$AF$326,MATCH(SMALL(COUNTIF($AF$1:$AF$326,"&lt;"&amp;$AF$1:$AF$326),ROW($AF133:$AG133)),COUNTIF($AF$1:$AF$326,"&lt;"&amp;$AF$1:$AF$326),0))</f>
        <v>133</v>
      </c>
      <c r="AH133" t="str">
        <f t="array" ref="AH133">INDEX($AE$1:$AE$326,SMALL(IF($AF$1:$AF$326=$AG133,ROW($AF$1:$AF$326)),COUNTIF($AG$1:$AG133,$AG133)),1)</f>
        <v>Barking and Dagenham</v>
      </c>
      <c r="AI133">
        <f t="shared" si="57"/>
        <v>0.80651258915744639</v>
      </c>
      <c r="AN133" t="e">
        <f t="shared" si="58"/>
        <v>#N/A</v>
      </c>
    </row>
    <row r="134" spans="1:40" x14ac:dyDescent="0.25">
      <c r="A134" t="s">
        <v>286</v>
      </c>
      <c r="B134" t="s">
        <v>287</v>
      </c>
      <c r="C134" t="s">
        <v>34</v>
      </c>
      <c r="D134" t="s">
        <v>35</v>
      </c>
      <c r="E134">
        <v>236760</v>
      </c>
      <c r="F134">
        <v>1</v>
      </c>
      <c r="G134">
        <f>VLOOKUP($A134,'1213 urban'!$A$4:$C$329,2,FALSE)</f>
        <v>0.84793932108946224</v>
      </c>
      <c r="H134">
        <f>VLOOKUP($A134,'1213 urban'!$A$4:$C$329,3,FALSE)</f>
        <v>91</v>
      </c>
      <c r="I134">
        <f t="shared" si="59"/>
        <v>155</v>
      </c>
      <c r="J134" t="str">
        <f t="shared" si="60"/>
        <v>Hounslow</v>
      </c>
      <c r="K134">
        <f t="shared" si="61"/>
        <v>0.84793932108946224</v>
      </c>
      <c r="L134">
        <f t="shared" si="62"/>
        <v>36</v>
      </c>
      <c r="M134" t="str">
        <f t="shared" si="63"/>
        <v/>
      </c>
      <c r="N134" t="str">
        <f t="shared" si="64"/>
        <v/>
      </c>
      <c r="O134" t="str">
        <f t="shared" si="65"/>
        <v>9999</v>
      </c>
      <c r="P134" t="str">
        <f t="shared" si="66"/>
        <v/>
      </c>
      <c r="Q134" t="str">
        <f t="shared" si="67"/>
        <v/>
      </c>
      <c r="R134" t="str">
        <f t="shared" si="68"/>
        <v>9999</v>
      </c>
      <c r="S134" t="str">
        <f t="shared" si="69"/>
        <v/>
      </c>
      <c r="T134" t="str">
        <f t="shared" si="70"/>
        <v/>
      </c>
      <c r="U134" t="str">
        <f t="shared" si="71"/>
        <v>9999</v>
      </c>
      <c r="V134" t="str">
        <f t="shared" si="72"/>
        <v/>
      </c>
      <c r="W134" t="str">
        <f t="shared" si="73"/>
        <v/>
      </c>
      <c r="X134" t="str">
        <f t="shared" si="74"/>
        <v>9999</v>
      </c>
      <c r="Y134" t="str">
        <f t="shared" si="75"/>
        <v/>
      </c>
      <c r="Z134" t="str">
        <f t="shared" si="76"/>
        <v/>
      </c>
      <c r="AA134" t="str">
        <f t="shared" si="77"/>
        <v>9999</v>
      </c>
      <c r="AE134" t="s">
        <v>288</v>
      </c>
      <c r="AF134">
        <f t="shared" si="56"/>
        <v>250</v>
      </c>
      <c r="AG134">
        <f t="array" ref="AG134">INDEX($AF$1:$AF$326,MATCH(SMALL(COUNTIF($AF$1:$AF$326,"&lt;"&amp;$AF$1:$AF$326),ROW($AF134:$AG134)),COUNTIF($AF$1:$AF$326,"&lt;"&amp;$AF$1:$AF$326),0))</f>
        <v>134</v>
      </c>
      <c r="AH134" t="str">
        <f t="array" ref="AH134">INDEX($AE$1:$AE$326,SMALL(IF($AF$1:$AF$326=$AG134,ROW($AF$1:$AF$326)),COUNTIF($AG$1:$AG134,$AG134)),1)</f>
        <v>South Lakeland</v>
      </c>
      <c r="AI134">
        <f t="shared" si="57"/>
        <v>0.80901113946107406</v>
      </c>
      <c r="AN134" t="e">
        <f t="shared" si="58"/>
        <v>#N/A</v>
      </c>
    </row>
    <row r="135" spans="1:40" x14ac:dyDescent="0.25">
      <c r="A135" t="s">
        <v>288</v>
      </c>
      <c r="B135" t="s">
        <v>289</v>
      </c>
      <c r="C135" t="s">
        <v>31</v>
      </c>
      <c r="D135" t="s">
        <v>14</v>
      </c>
      <c r="E135">
        <v>71158</v>
      </c>
      <c r="F135">
        <v>0.42532919707592903</v>
      </c>
      <c r="G135">
        <f>VLOOKUP($A135,'1213 urban'!$A$4:$C$329,2,FALSE)</f>
        <v>1.1398746137924829</v>
      </c>
      <c r="H135">
        <f>VLOOKUP($A135,'1213 urban'!$A$4:$C$329,3,FALSE)</f>
        <v>38</v>
      </c>
      <c r="I135">
        <f t="shared" si="59"/>
        <v>250</v>
      </c>
      <c r="J135" t="str">
        <f t="shared" si="60"/>
        <v/>
      </c>
      <c r="K135" t="str">
        <f t="shared" si="61"/>
        <v/>
      </c>
      <c r="L135" t="str">
        <f t="shared" si="62"/>
        <v>9999</v>
      </c>
      <c r="M135" t="str">
        <f t="shared" si="63"/>
        <v/>
      </c>
      <c r="N135" t="str">
        <f t="shared" si="64"/>
        <v/>
      </c>
      <c r="O135" t="str">
        <f t="shared" si="65"/>
        <v>9999</v>
      </c>
      <c r="P135" t="str">
        <f t="shared" si="66"/>
        <v/>
      </c>
      <c r="Q135" t="str">
        <f t="shared" si="67"/>
        <v/>
      </c>
      <c r="R135" t="str">
        <f t="shared" si="68"/>
        <v>9999</v>
      </c>
      <c r="S135" t="str">
        <f t="shared" si="69"/>
        <v/>
      </c>
      <c r="T135" t="str">
        <f t="shared" si="70"/>
        <v/>
      </c>
      <c r="U135" t="str">
        <f t="shared" si="71"/>
        <v>9999</v>
      </c>
      <c r="V135" t="str">
        <f t="shared" si="72"/>
        <v>Huntingdonshire</v>
      </c>
      <c r="W135">
        <f t="shared" si="73"/>
        <v>1.1398746137924829</v>
      </c>
      <c r="X135">
        <f t="shared" si="74"/>
        <v>28</v>
      </c>
      <c r="Y135" t="str">
        <f t="shared" si="75"/>
        <v/>
      </c>
      <c r="Z135" t="str">
        <f t="shared" si="76"/>
        <v/>
      </c>
      <c r="AA135" t="str">
        <f t="shared" si="77"/>
        <v>9999</v>
      </c>
      <c r="AE135" t="s">
        <v>290</v>
      </c>
      <c r="AF135">
        <f t="shared" si="56"/>
        <v>201</v>
      </c>
      <c r="AG135">
        <f t="array" ref="AG135">INDEX($AF$1:$AF$326,MATCH(SMALL(COUNTIF($AF$1:$AF$326,"&lt;"&amp;$AF$1:$AF$326),ROW($AF135:$AG135)),COUNTIF($AF$1:$AF$326,"&lt;"&amp;$AF$1:$AF$326),0))</f>
        <v>135</v>
      </c>
      <c r="AH135" t="str">
        <f t="array" ref="AH135">INDEX($AE$1:$AE$326,SMALL(IF($AF$1:$AF$326=$AG135,ROW($AF$1:$AF$326)),COUNTIF($AG$1:$AG135,$AG135)),1)</f>
        <v>Worthing</v>
      </c>
      <c r="AI135">
        <f t="shared" si="57"/>
        <v>0.81358477970627507</v>
      </c>
      <c r="AN135" t="e">
        <f t="shared" si="58"/>
        <v>#N/A</v>
      </c>
    </row>
    <row r="136" spans="1:40" x14ac:dyDescent="0.25">
      <c r="A136" t="s">
        <v>290</v>
      </c>
      <c r="B136" t="s">
        <v>291</v>
      </c>
      <c r="C136" t="s">
        <v>13</v>
      </c>
      <c r="D136" t="s">
        <v>23</v>
      </c>
      <c r="E136">
        <v>74177</v>
      </c>
      <c r="F136">
        <v>0.91438820541899857</v>
      </c>
      <c r="G136">
        <f>VLOOKUP($A136,'1213 urban'!$A$4:$C$329,2,FALSE)</f>
        <v>0.97898446677979367</v>
      </c>
      <c r="H136">
        <f>VLOOKUP($A136,'1213 urban'!$A$4:$C$329,3,FALSE)</f>
        <v>15</v>
      </c>
      <c r="I136">
        <f t="shared" si="59"/>
        <v>201</v>
      </c>
      <c r="J136" t="str">
        <f t="shared" si="60"/>
        <v/>
      </c>
      <c r="K136" t="str">
        <f t="shared" si="61"/>
        <v/>
      </c>
      <c r="L136" t="str">
        <f t="shared" si="62"/>
        <v>9999</v>
      </c>
      <c r="M136" t="str">
        <f t="shared" si="63"/>
        <v/>
      </c>
      <c r="N136" t="str">
        <f t="shared" si="64"/>
        <v/>
      </c>
      <c r="O136" t="str">
        <f t="shared" si="65"/>
        <v>9999</v>
      </c>
      <c r="P136" t="str">
        <f t="shared" si="66"/>
        <v>Hyndburn</v>
      </c>
      <c r="Q136">
        <f t="shared" si="67"/>
        <v>0.97898446677979367</v>
      </c>
      <c r="R136">
        <f t="shared" si="68"/>
        <v>36</v>
      </c>
      <c r="S136" t="str">
        <f t="shared" si="69"/>
        <v/>
      </c>
      <c r="T136" t="str">
        <f t="shared" si="70"/>
        <v/>
      </c>
      <c r="U136" t="str">
        <f t="shared" si="71"/>
        <v>9999</v>
      </c>
      <c r="V136" t="str">
        <f t="shared" si="72"/>
        <v/>
      </c>
      <c r="W136" t="str">
        <f t="shared" si="73"/>
        <v/>
      </c>
      <c r="X136" t="str">
        <f t="shared" si="74"/>
        <v>9999</v>
      </c>
      <c r="Y136" t="str">
        <f t="shared" si="75"/>
        <v/>
      </c>
      <c r="Z136" t="str">
        <f t="shared" si="76"/>
        <v/>
      </c>
      <c r="AA136" t="str">
        <f t="shared" si="77"/>
        <v>9999</v>
      </c>
      <c r="AE136" t="s">
        <v>292</v>
      </c>
      <c r="AF136">
        <f t="shared" si="56"/>
        <v>65</v>
      </c>
      <c r="AG136">
        <f t="array" ref="AG136">INDEX($AF$1:$AF$326,MATCH(SMALL(COUNTIF($AF$1:$AF$326,"&lt;"&amp;$AF$1:$AF$326),ROW($AF136:$AG136)),COUNTIF($AF$1:$AF$326,"&lt;"&amp;$AF$1:$AF$326),0))</f>
        <v>136</v>
      </c>
      <c r="AH136" t="str">
        <f t="array" ref="AH136">INDEX($AE$1:$AE$326,SMALL(IF($AF$1:$AF$326=$AG136,ROW($AF$1:$AF$326)),COUNTIF($AG$1:$AG136,$AG136)),1)</f>
        <v>Bassetlaw</v>
      </c>
      <c r="AI136">
        <f t="shared" si="57"/>
        <v>0.81566068515497558</v>
      </c>
      <c r="AN136" t="e">
        <f t="shared" si="58"/>
        <v>#N/A</v>
      </c>
    </row>
    <row r="137" spans="1:40" x14ac:dyDescent="0.25">
      <c r="A137" t="s">
        <v>292</v>
      </c>
      <c r="B137" t="s">
        <v>293</v>
      </c>
      <c r="C137" t="s">
        <v>31</v>
      </c>
      <c r="D137" t="s">
        <v>23</v>
      </c>
      <c r="E137">
        <v>128269</v>
      </c>
      <c r="F137">
        <v>1</v>
      </c>
      <c r="G137">
        <f>VLOOKUP($A137,'1213 urban'!$A$4:$C$329,2,FALSE)</f>
        <v>0.66358694265077456</v>
      </c>
      <c r="H137">
        <f>VLOOKUP($A137,'1213 urban'!$A$4:$C$329,3,FALSE)</f>
        <v>26</v>
      </c>
      <c r="I137">
        <f t="shared" si="59"/>
        <v>65</v>
      </c>
      <c r="J137" t="str">
        <f t="shared" si="60"/>
        <v/>
      </c>
      <c r="K137" t="str">
        <f t="shared" si="61"/>
        <v/>
      </c>
      <c r="L137" t="str">
        <f t="shared" si="62"/>
        <v>9999</v>
      </c>
      <c r="M137" t="str">
        <f t="shared" si="63"/>
        <v/>
      </c>
      <c r="N137" t="str">
        <f t="shared" si="64"/>
        <v/>
      </c>
      <c r="O137" t="str">
        <f t="shared" si="65"/>
        <v>9999</v>
      </c>
      <c r="P137" t="str">
        <f t="shared" si="66"/>
        <v>Ipswich</v>
      </c>
      <c r="Q137">
        <f t="shared" si="67"/>
        <v>0.66358694265077456</v>
      </c>
      <c r="R137">
        <f t="shared" si="68"/>
        <v>8</v>
      </c>
      <c r="S137" t="str">
        <f t="shared" si="69"/>
        <v/>
      </c>
      <c r="T137" t="str">
        <f t="shared" si="70"/>
        <v/>
      </c>
      <c r="U137" t="str">
        <f t="shared" si="71"/>
        <v>9999</v>
      </c>
      <c r="V137" t="str">
        <f t="shared" si="72"/>
        <v/>
      </c>
      <c r="W137" t="str">
        <f t="shared" si="73"/>
        <v/>
      </c>
      <c r="X137" t="str">
        <f t="shared" si="74"/>
        <v>9999</v>
      </c>
      <c r="Y137" t="str">
        <f t="shared" si="75"/>
        <v/>
      </c>
      <c r="Z137" t="str">
        <f t="shared" si="76"/>
        <v/>
      </c>
      <c r="AA137" t="str">
        <f t="shared" si="77"/>
        <v>9999</v>
      </c>
      <c r="AE137" t="s">
        <v>294</v>
      </c>
      <c r="AF137">
        <f t="shared" si="56"/>
        <v>259</v>
      </c>
      <c r="AG137">
        <f t="array" ref="AG137">INDEX($AF$1:$AF$326,MATCH(SMALL(COUNTIF($AF$1:$AF$326,"&lt;"&amp;$AF$1:$AF$326),ROW($AF137:$AG137)),COUNTIF($AF$1:$AF$326,"&lt;"&amp;$AF$1:$AF$326),0))</f>
        <v>137</v>
      </c>
      <c r="AH137" t="str">
        <f t="array" ref="AH137">INDEX($AE$1:$AE$326,SMALL(IF($AF$1:$AF$326=$AG137,ROW($AF$1:$AF$326)),COUNTIF($AG$1:$AG137,$AG137)),1)</f>
        <v>East Dorset</v>
      </c>
      <c r="AI137">
        <f t="shared" si="57"/>
        <v>0.81788440567066523</v>
      </c>
      <c r="AN137" t="e">
        <f t="shared" si="58"/>
        <v>#N/A</v>
      </c>
    </row>
    <row r="138" spans="1:40" x14ac:dyDescent="0.25">
      <c r="A138" t="s">
        <v>294</v>
      </c>
      <c r="B138" t="s">
        <v>295</v>
      </c>
      <c r="C138" t="s">
        <v>9</v>
      </c>
      <c r="D138" t="s">
        <v>14</v>
      </c>
      <c r="E138">
        <v>95668</v>
      </c>
      <c r="F138">
        <v>0.68095465189940996</v>
      </c>
      <c r="G138">
        <f>VLOOKUP($A138,'1213 urban'!$A$4:$C$329,2,FALSE)</f>
        <v>1.1866727521679599</v>
      </c>
      <c r="H138">
        <f>VLOOKUP($A138,'1213 urban'!$A$4:$C$329,3,FALSE)</f>
        <v>26</v>
      </c>
      <c r="I138">
        <f t="shared" si="59"/>
        <v>259</v>
      </c>
      <c r="J138" t="str">
        <f t="shared" si="60"/>
        <v/>
      </c>
      <c r="K138" t="str">
        <f t="shared" si="61"/>
        <v/>
      </c>
      <c r="L138" t="str">
        <f t="shared" si="62"/>
        <v>9999</v>
      </c>
      <c r="M138" t="str">
        <f t="shared" si="63"/>
        <v/>
      </c>
      <c r="N138" t="str">
        <f t="shared" si="64"/>
        <v/>
      </c>
      <c r="O138" t="str">
        <f t="shared" si="65"/>
        <v>9999</v>
      </c>
      <c r="P138" t="str">
        <f t="shared" si="66"/>
        <v/>
      </c>
      <c r="Q138" t="str">
        <f t="shared" si="67"/>
        <v/>
      </c>
      <c r="R138" t="str">
        <f t="shared" si="68"/>
        <v>9999</v>
      </c>
      <c r="S138" t="str">
        <f t="shared" si="69"/>
        <v/>
      </c>
      <c r="T138" t="str">
        <f t="shared" si="70"/>
        <v/>
      </c>
      <c r="U138" t="str">
        <f t="shared" si="71"/>
        <v>9999</v>
      </c>
      <c r="V138" t="str">
        <f t="shared" si="72"/>
        <v>Isle of Wight</v>
      </c>
      <c r="W138">
        <f t="shared" si="73"/>
        <v>1.1866727521679599</v>
      </c>
      <c r="X138">
        <f t="shared" si="74"/>
        <v>30</v>
      </c>
      <c r="Y138" t="str">
        <f t="shared" si="75"/>
        <v/>
      </c>
      <c r="Z138" t="str">
        <f t="shared" si="76"/>
        <v/>
      </c>
      <c r="AA138" t="str">
        <f t="shared" si="77"/>
        <v>9999</v>
      </c>
      <c r="AE138" t="s">
        <v>296</v>
      </c>
      <c r="AF138" t="str">
        <f t="shared" si="56"/>
        <v>9999</v>
      </c>
      <c r="AG138">
        <f t="array" ref="AG138">INDEX($AF$1:$AF$326,MATCH(SMALL(COUNTIF($AF$1:$AF$326,"&lt;"&amp;$AF$1:$AF$326),ROW($AF138:$AG138)),COUNTIF($AF$1:$AF$326,"&lt;"&amp;$AF$1:$AF$326),0))</f>
        <v>138</v>
      </c>
      <c r="AH138" t="str">
        <f t="array" ref="AH138">INDEX($AE$1:$AE$326,SMALL(IF($AF$1:$AF$326=$AG138,ROW($AF$1:$AF$326)),COUNTIF($AG$1:$AG138,$AG138)),1)</f>
        <v>Poole</v>
      </c>
      <c r="AI138">
        <f t="shared" si="57"/>
        <v>0.81970134359741975</v>
      </c>
      <c r="AN138" t="e">
        <f t="shared" si="58"/>
        <v>#N/A</v>
      </c>
    </row>
    <row r="139" spans="1:40" x14ac:dyDescent="0.25">
      <c r="A139" t="s">
        <v>296</v>
      </c>
      <c r="B139" t="s">
        <v>297</v>
      </c>
      <c r="C139" t="s">
        <v>51</v>
      </c>
      <c r="D139" t="s">
        <v>14</v>
      </c>
      <c r="E139">
        <v>0</v>
      </c>
      <c r="F139">
        <v>0</v>
      </c>
      <c r="G139" t="str">
        <f>VLOOKUP($A139,'1213 urban'!$A$4:$C$329,2,FALSE)</f>
        <v/>
      </c>
      <c r="H139" t="str">
        <f>VLOOKUP($A139,'1213 urban'!$A$4:$C$329,3,FALSE)</f>
        <v/>
      </c>
      <c r="I139" t="str">
        <f t="shared" si="59"/>
        <v>9999</v>
      </c>
      <c r="J139" t="str">
        <f t="shared" si="60"/>
        <v/>
      </c>
      <c r="K139" t="str">
        <f t="shared" si="61"/>
        <v/>
      </c>
      <c r="L139" t="str">
        <f t="shared" si="62"/>
        <v>9999</v>
      </c>
      <c r="M139" t="str">
        <f t="shared" si="63"/>
        <v/>
      </c>
      <c r="N139" t="str">
        <f t="shared" si="64"/>
        <v/>
      </c>
      <c r="O139" t="str">
        <f t="shared" si="65"/>
        <v>9999</v>
      </c>
      <c r="P139" t="str">
        <f t="shared" si="66"/>
        <v/>
      </c>
      <c r="Q139" t="str">
        <f t="shared" si="67"/>
        <v/>
      </c>
      <c r="R139" t="str">
        <f t="shared" si="68"/>
        <v>9999</v>
      </c>
      <c r="S139" t="str">
        <f t="shared" si="69"/>
        <v/>
      </c>
      <c r="T139" t="str">
        <f t="shared" si="70"/>
        <v/>
      </c>
      <c r="U139" t="str">
        <f t="shared" si="71"/>
        <v>9999</v>
      </c>
      <c r="V139" t="str">
        <f t="shared" si="72"/>
        <v>Isles of Scilly</v>
      </c>
      <c r="W139" t="str">
        <f t="shared" si="73"/>
        <v/>
      </c>
      <c r="X139" t="str">
        <f t="shared" si="74"/>
        <v>9999</v>
      </c>
      <c r="Y139" t="str">
        <f t="shared" si="75"/>
        <v/>
      </c>
      <c r="Z139" t="str">
        <f t="shared" si="76"/>
        <v/>
      </c>
      <c r="AA139" t="str">
        <f t="shared" si="77"/>
        <v>9999</v>
      </c>
      <c r="AE139" t="s">
        <v>298</v>
      </c>
      <c r="AF139">
        <f t="shared" si="56"/>
        <v>58</v>
      </c>
      <c r="AG139">
        <f t="array" ref="AG139">INDEX($AF$1:$AF$326,MATCH(SMALL(COUNTIF($AF$1:$AF$326,"&lt;"&amp;$AF$1:$AF$326),ROW($AF139:$AG139)),COUNTIF($AF$1:$AF$326,"&lt;"&amp;$AF$1:$AF$326),0))</f>
        <v>139</v>
      </c>
      <c r="AH139" t="str">
        <f t="array" ref="AH139">INDEX($AE$1:$AE$326,SMALL(IF($AF$1:$AF$326=$AG139,ROW($AF$1:$AF$326)),COUNTIF($AG$1:$AG139,$AG139)),1)</f>
        <v>Burnley</v>
      </c>
      <c r="AI139">
        <f t="shared" si="57"/>
        <v>0.82188564048373836</v>
      </c>
      <c r="AN139" t="e">
        <f t="shared" si="58"/>
        <v>#N/A</v>
      </c>
    </row>
    <row r="140" spans="1:40" x14ac:dyDescent="0.25">
      <c r="A140" t="s">
        <v>298</v>
      </c>
      <c r="B140" t="s">
        <v>299</v>
      </c>
      <c r="C140" t="s">
        <v>34</v>
      </c>
      <c r="D140" t="s">
        <v>35</v>
      </c>
      <c r="E140">
        <v>194080</v>
      </c>
      <c r="F140">
        <v>1</v>
      </c>
      <c r="G140">
        <f>VLOOKUP($A140,'1213 urban'!$A$4:$C$329,2,FALSE)</f>
        <v>0.65139067233490833</v>
      </c>
      <c r="H140">
        <f>VLOOKUP($A140,'1213 urban'!$A$4:$C$329,3,FALSE)</f>
        <v>209</v>
      </c>
      <c r="I140">
        <f t="shared" si="59"/>
        <v>58</v>
      </c>
      <c r="J140" t="str">
        <f t="shared" si="60"/>
        <v>Islington</v>
      </c>
      <c r="K140">
        <f t="shared" si="61"/>
        <v>0.65139067233490833</v>
      </c>
      <c r="L140">
        <f t="shared" si="62"/>
        <v>9</v>
      </c>
      <c r="M140" t="str">
        <f t="shared" si="63"/>
        <v/>
      </c>
      <c r="N140" t="str">
        <f t="shared" si="64"/>
        <v/>
      </c>
      <c r="O140" t="str">
        <f t="shared" si="65"/>
        <v>9999</v>
      </c>
      <c r="P140" t="str">
        <f t="shared" si="66"/>
        <v/>
      </c>
      <c r="Q140" t="str">
        <f t="shared" si="67"/>
        <v/>
      </c>
      <c r="R140" t="str">
        <f t="shared" si="68"/>
        <v>9999</v>
      </c>
      <c r="S140" t="str">
        <f t="shared" si="69"/>
        <v/>
      </c>
      <c r="T140" t="str">
        <f t="shared" si="70"/>
        <v/>
      </c>
      <c r="U140" t="str">
        <f t="shared" si="71"/>
        <v>9999</v>
      </c>
      <c r="V140" t="str">
        <f t="shared" si="72"/>
        <v/>
      </c>
      <c r="W140" t="str">
        <f t="shared" si="73"/>
        <v/>
      </c>
      <c r="X140" t="str">
        <f t="shared" si="74"/>
        <v>9999</v>
      </c>
      <c r="Y140" t="str">
        <f t="shared" si="75"/>
        <v/>
      </c>
      <c r="Z140" t="str">
        <f t="shared" si="76"/>
        <v/>
      </c>
      <c r="AA140" t="str">
        <f t="shared" si="77"/>
        <v>9999</v>
      </c>
      <c r="AE140" t="s">
        <v>300</v>
      </c>
      <c r="AF140">
        <f t="shared" si="56"/>
        <v>66</v>
      </c>
      <c r="AG140">
        <f t="array" ref="AG140">INDEX($AF$1:$AF$326,MATCH(SMALL(COUNTIF($AF$1:$AF$326,"&lt;"&amp;$AF$1:$AF$326),ROW($AF140:$AG140)),COUNTIF($AF$1:$AF$326,"&lt;"&amp;$AF$1:$AF$326),0))</f>
        <v>140</v>
      </c>
      <c r="AH140" t="str">
        <f t="array" ref="AH140">INDEX($AE$1:$AE$326,SMALL(IF($AF$1:$AF$326=$AG140,ROW($AF$1:$AF$326)),COUNTIF($AG$1:$AG140,$AG140)),1)</f>
        <v>South Oxfordshire</v>
      </c>
      <c r="AI140">
        <f t="shared" si="57"/>
        <v>0.82233621803657442</v>
      </c>
      <c r="AN140" t="e">
        <f t="shared" si="58"/>
        <v>#N/A</v>
      </c>
    </row>
    <row r="141" spans="1:40" x14ac:dyDescent="0.25">
      <c r="A141" t="s">
        <v>300</v>
      </c>
      <c r="B141" t="s">
        <v>301</v>
      </c>
      <c r="C141" t="s">
        <v>34</v>
      </c>
      <c r="D141" t="s">
        <v>35</v>
      </c>
      <c r="E141">
        <v>169494</v>
      </c>
      <c r="F141">
        <v>1</v>
      </c>
      <c r="G141">
        <f>VLOOKUP($A141,'1213 urban'!$A$4:$C$329,2,FALSE)</f>
        <v>0.66447885872365819</v>
      </c>
      <c r="H141">
        <f>VLOOKUP($A141,'1213 urban'!$A$4:$C$329,3,FALSE)</f>
        <v>98</v>
      </c>
      <c r="I141">
        <f t="shared" si="59"/>
        <v>66</v>
      </c>
      <c r="J141" t="str">
        <f t="shared" si="60"/>
        <v>Kensington and Chelsea</v>
      </c>
      <c r="K141">
        <f t="shared" si="61"/>
        <v>0.66447885872365819</v>
      </c>
      <c r="L141">
        <f t="shared" si="62"/>
        <v>12</v>
      </c>
      <c r="M141" t="str">
        <f t="shared" si="63"/>
        <v/>
      </c>
      <c r="N141" t="str">
        <f t="shared" si="64"/>
        <v/>
      </c>
      <c r="O141" t="str">
        <f t="shared" si="65"/>
        <v>9999</v>
      </c>
      <c r="P141" t="str">
        <f t="shared" si="66"/>
        <v/>
      </c>
      <c r="Q141" t="str">
        <f t="shared" si="67"/>
        <v/>
      </c>
      <c r="R141" t="str">
        <f t="shared" si="68"/>
        <v>9999</v>
      </c>
      <c r="S141" t="str">
        <f t="shared" si="69"/>
        <v/>
      </c>
      <c r="T141" t="str">
        <f t="shared" si="70"/>
        <v/>
      </c>
      <c r="U141" t="str">
        <f t="shared" si="71"/>
        <v>9999</v>
      </c>
      <c r="V141" t="str">
        <f t="shared" si="72"/>
        <v/>
      </c>
      <c r="W141" t="str">
        <f t="shared" si="73"/>
        <v/>
      </c>
      <c r="X141" t="str">
        <f t="shared" si="74"/>
        <v>9999</v>
      </c>
      <c r="Y141" t="str">
        <f t="shared" si="75"/>
        <v/>
      </c>
      <c r="Z141" t="str">
        <f t="shared" si="76"/>
        <v/>
      </c>
      <c r="AA141" t="str">
        <f t="shared" si="77"/>
        <v>9999</v>
      </c>
      <c r="AE141" t="s">
        <v>302</v>
      </c>
      <c r="AF141">
        <f t="shared" si="56"/>
        <v>31</v>
      </c>
      <c r="AG141">
        <f t="array" ref="AG141">INDEX($AF$1:$AF$326,MATCH(SMALL(COUNTIF($AF$1:$AF$326,"&lt;"&amp;$AF$1:$AF$326),ROW($AF141:$AG141)),COUNTIF($AF$1:$AF$326,"&lt;"&amp;$AF$1:$AF$326),0))</f>
        <v>141</v>
      </c>
      <c r="AH141" t="str">
        <f t="array" ref="AH141">INDEX($AE$1:$AE$326,SMALL(IF($AF$1:$AF$326=$AG141,ROW($AF$1:$AF$326)),COUNTIF($AG$1:$AG141,$AG141)),1)</f>
        <v>Barnet</v>
      </c>
      <c r="AI141">
        <f t="shared" si="57"/>
        <v>0.82427409446492172</v>
      </c>
      <c r="AN141" t="e">
        <f t="shared" si="58"/>
        <v>#N/A</v>
      </c>
    </row>
    <row r="142" spans="1:40" x14ac:dyDescent="0.25">
      <c r="A142" t="s">
        <v>302</v>
      </c>
      <c r="B142" t="s">
        <v>303</v>
      </c>
      <c r="C142" t="s">
        <v>17</v>
      </c>
      <c r="D142" t="s">
        <v>18</v>
      </c>
      <c r="E142">
        <v>61869</v>
      </c>
      <c r="F142">
        <v>0.68264721783937066</v>
      </c>
      <c r="G142">
        <f>VLOOKUP($A142,'1213 urban'!$A$4:$C$329,2,FALSE)</f>
        <v>0.56692020598100812</v>
      </c>
      <c r="H142">
        <f>VLOOKUP($A142,'1213 urban'!$A$4:$C$329,3,FALSE)</f>
        <v>12</v>
      </c>
      <c r="I142">
        <f t="shared" si="59"/>
        <v>31</v>
      </c>
      <c r="J142" t="str">
        <f t="shared" si="60"/>
        <v/>
      </c>
      <c r="K142" t="str">
        <f t="shared" si="61"/>
        <v/>
      </c>
      <c r="L142" t="str">
        <f t="shared" si="62"/>
        <v>9999</v>
      </c>
      <c r="M142" t="str">
        <f t="shared" si="63"/>
        <v/>
      </c>
      <c r="N142" t="str">
        <f t="shared" si="64"/>
        <v/>
      </c>
      <c r="O142" t="str">
        <f t="shared" si="65"/>
        <v>9999</v>
      </c>
      <c r="P142" t="str">
        <f t="shared" si="66"/>
        <v/>
      </c>
      <c r="Q142" t="str">
        <f t="shared" si="67"/>
        <v/>
      </c>
      <c r="R142" t="str">
        <f t="shared" si="68"/>
        <v>9999</v>
      </c>
      <c r="S142" t="str">
        <f t="shared" si="69"/>
        <v/>
      </c>
      <c r="T142" t="str">
        <f t="shared" si="70"/>
        <v/>
      </c>
      <c r="U142" t="str">
        <f t="shared" si="71"/>
        <v>9999</v>
      </c>
      <c r="V142" t="str">
        <f t="shared" si="72"/>
        <v/>
      </c>
      <c r="W142" t="str">
        <f t="shared" si="73"/>
        <v/>
      </c>
      <c r="X142" t="str">
        <f t="shared" si="74"/>
        <v>9999</v>
      </c>
      <c r="Y142" t="str">
        <f t="shared" si="75"/>
        <v>Kettering</v>
      </c>
      <c r="Z142">
        <f t="shared" si="76"/>
        <v>0.56692020598100812</v>
      </c>
      <c r="AA142">
        <f t="shared" si="77"/>
        <v>6</v>
      </c>
      <c r="AE142" t="s">
        <v>304</v>
      </c>
      <c r="AF142">
        <f t="shared" si="56"/>
        <v>49</v>
      </c>
      <c r="AG142">
        <f t="array" ref="AG142">INDEX($AF$1:$AF$326,MATCH(SMALL(COUNTIF($AF$1:$AF$326,"&lt;"&amp;$AF$1:$AF$326),ROW($AF142:$AG142)),COUNTIF($AF$1:$AF$326,"&lt;"&amp;$AF$1:$AF$326),0))</f>
        <v>142</v>
      </c>
      <c r="AH142" t="str">
        <f t="array" ref="AH142">INDEX($AE$1:$AE$326,SMALL(IF($AF$1:$AF$326=$AG142,ROW($AF$1:$AF$326)),COUNTIF($AG$1:$AG142,$AG142)),1)</f>
        <v>Stockport</v>
      </c>
      <c r="AI142">
        <f t="shared" si="57"/>
        <v>0.8256192144108081</v>
      </c>
      <c r="AN142" t="e">
        <f t="shared" si="58"/>
        <v>#N/A</v>
      </c>
    </row>
    <row r="143" spans="1:40" x14ac:dyDescent="0.25">
      <c r="A143" t="s">
        <v>304</v>
      </c>
      <c r="B143" t="s">
        <v>305</v>
      </c>
      <c r="C143" t="s">
        <v>31</v>
      </c>
      <c r="D143" t="s">
        <v>28</v>
      </c>
      <c r="E143">
        <v>47106</v>
      </c>
      <c r="F143">
        <v>0.32796541136662699</v>
      </c>
      <c r="G143">
        <f>VLOOKUP($A143,'1213 urban'!$A$4:$C$329,2,FALSE)</f>
        <v>0.62549755487319458</v>
      </c>
      <c r="H143">
        <f>VLOOKUP($A143,'1213 urban'!$A$4:$C$329,3,FALSE)</f>
        <v>11</v>
      </c>
      <c r="I143">
        <f t="shared" si="59"/>
        <v>49</v>
      </c>
      <c r="J143" t="str">
        <f t="shared" si="60"/>
        <v/>
      </c>
      <c r="K143" t="str">
        <f t="shared" si="61"/>
        <v/>
      </c>
      <c r="L143" t="str">
        <f t="shared" si="62"/>
        <v>9999</v>
      </c>
      <c r="M143" t="str">
        <f t="shared" si="63"/>
        <v/>
      </c>
      <c r="N143" t="str">
        <f t="shared" si="64"/>
        <v/>
      </c>
      <c r="O143" t="str">
        <f t="shared" si="65"/>
        <v>9999</v>
      </c>
      <c r="P143" t="str">
        <f t="shared" si="66"/>
        <v/>
      </c>
      <c r="Q143" t="str">
        <f t="shared" si="67"/>
        <v/>
      </c>
      <c r="R143" t="str">
        <f t="shared" si="68"/>
        <v>9999</v>
      </c>
      <c r="S143" t="str">
        <f t="shared" si="69"/>
        <v>King`s Lynn and West Norfolk</v>
      </c>
      <c r="T143">
        <f t="shared" si="70"/>
        <v>0.62549755487319458</v>
      </c>
      <c r="U143">
        <f t="shared" si="71"/>
        <v>16</v>
      </c>
      <c r="V143" t="str">
        <f t="shared" si="72"/>
        <v/>
      </c>
      <c r="W143" t="str">
        <f t="shared" si="73"/>
        <v/>
      </c>
      <c r="X143" t="str">
        <f t="shared" si="74"/>
        <v>9999</v>
      </c>
      <c r="Y143" t="str">
        <f t="shared" si="75"/>
        <v/>
      </c>
      <c r="Z143" t="str">
        <f t="shared" si="76"/>
        <v/>
      </c>
      <c r="AA143" t="str">
        <f t="shared" si="77"/>
        <v>9999</v>
      </c>
      <c r="AE143" t="s">
        <v>306</v>
      </c>
      <c r="AF143">
        <f t="shared" si="56"/>
        <v>236</v>
      </c>
      <c r="AG143">
        <f t="array" ref="AG143">INDEX($AF$1:$AF$326,MATCH(SMALL(COUNTIF($AF$1:$AF$326,"&lt;"&amp;$AF$1:$AF$326),ROW($AF143:$AG143)),COUNTIF($AF$1:$AF$326,"&lt;"&amp;$AF$1:$AF$326),0))</f>
        <v>143</v>
      </c>
      <c r="AH143" t="str">
        <f t="array" ref="AH143">INDEX($AE$1:$AE$326,SMALL(IF($AF$1:$AF$326=$AG143,ROW($AF$1:$AF$326)),COUNTIF($AG$1:$AG143,$AG143)),1)</f>
        <v>Nuneaton and Bedworth</v>
      </c>
      <c r="AI143">
        <f t="shared" si="57"/>
        <v>0.82881253767329721</v>
      </c>
      <c r="AN143" t="e">
        <f t="shared" si="58"/>
        <v>#N/A</v>
      </c>
    </row>
    <row r="144" spans="1:40" x14ac:dyDescent="0.25">
      <c r="A144" t="s">
        <v>306</v>
      </c>
      <c r="B144" t="s">
        <v>307</v>
      </c>
      <c r="C144" t="s">
        <v>40</v>
      </c>
      <c r="D144" t="s">
        <v>10</v>
      </c>
      <c r="E144">
        <v>263890</v>
      </c>
      <c r="F144">
        <v>1</v>
      </c>
      <c r="G144">
        <f>VLOOKUP($A144,'1213 urban'!$A$4:$C$329,2,FALSE)</f>
        <v>1.0855084620318747</v>
      </c>
      <c r="H144">
        <f>VLOOKUP($A144,'1213 urban'!$A$4:$C$329,3,FALSE)</f>
        <v>66</v>
      </c>
      <c r="I144">
        <f t="shared" si="59"/>
        <v>236</v>
      </c>
      <c r="J144" t="str">
        <f t="shared" si="60"/>
        <v/>
      </c>
      <c r="K144" t="str">
        <f t="shared" si="61"/>
        <v/>
      </c>
      <c r="L144" t="str">
        <f t="shared" si="62"/>
        <v>9999</v>
      </c>
      <c r="M144" t="str">
        <f t="shared" si="63"/>
        <v>Kingston upon Hull City of</v>
      </c>
      <c r="N144">
        <f t="shared" si="64"/>
        <v>1.0855084620318747</v>
      </c>
      <c r="O144">
        <f t="shared" si="65"/>
        <v>27</v>
      </c>
      <c r="P144" t="str">
        <f t="shared" si="66"/>
        <v/>
      </c>
      <c r="Q144" t="str">
        <f t="shared" si="67"/>
        <v/>
      </c>
      <c r="R144" t="str">
        <f t="shared" si="68"/>
        <v>9999</v>
      </c>
      <c r="S144" t="str">
        <f t="shared" si="69"/>
        <v/>
      </c>
      <c r="T144" t="str">
        <f t="shared" si="70"/>
        <v/>
      </c>
      <c r="U144" t="str">
        <f t="shared" si="71"/>
        <v>9999</v>
      </c>
      <c r="V144" t="str">
        <f t="shared" si="72"/>
        <v/>
      </c>
      <c r="W144" t="str">
        <f t="shared" si="73"/>
        <v/>
      </c>
      <c r="X144" t="str">
        <f t="shared" si="74"/>
        <v>9999</v>
      </c>
      <c r="Y144" t="str">
        <f t="shared" si="75"/>
        <v/>
      </c>
      <c r="Z144" t="str">
        <f t="shared" si="76"/>
        <v/>
      </c>
      <c r="AA144" t="str">
        <f t="shared" si="77"/>
        <v>9999</v>
      </c>
      <c r="AE144" t="s">
        <v>308</v>
      </c>
      <c r="AF144">
        <f t="shared" si="56"/>
        <v>95</v>
      </c>
      <c r="AG144">
        <f t="array" ref="AG144">INDEX($AF$1:$AF$326,MATCH(SMALL(COUNTIF($AF$1:$AF$326,"&lt;"&amp;$AF$1:$AF$326),ROW($AF144:$AG144)),COUNTIF($AF$1:$AF$326,"&lt;"&amp;$AF$1:$AF$326),0))</f>
        <v>144</v>
      </c>
      <c r="AH144" t="str">
        <f t="array" ref="AH144">INDEX($AE$1:$AE$326,SMALL(IF($AF$1:$AF$326=$AG144,ROW($AF$1:$AF$326)),COUNTIF($AG$1:$AG144,$AG144)),1)</f>
        <v>Torbay</v>
      </c>
      <c r="AI144">
        <f t="shared" si="57"/>
        <v>0.83123545337956584</v>
      </c>
      <c r="AN144" t="e">
        <f t="shared" si="58"/>
        <v>#N/A</v>
      </c>
    </row>
    <row r="145" spans="1:40" x14ac:dyDescent="0.25">
      <c r="A145" t="s">
        <v>308</v>
      </c>
      <c r="B145" t="s">
        <v>309</v>
      </c>
      <c r="C145" t="s">
        <v>34</v>
      </c>
      <c r="D145" t="s">
        <v>35</v>
      </c>
      <c r="E145">
        <v>168955</v>
      </c>
      <c r="F145">
        <v>1</v>
      </c>
      <c r="G145">
        <f>VLOOKUP($A145,'1213 urban'!$A$4:$C$329,2,FALSE)</f>
        <v>0.72503172013775607</v>
      </c>
      <c r="H145">
        <f>VLOOKUP($A145,'1213 urban'!$A$4:$C$329,3,FALSE)</f>
        <v>68</v>
      </c>
      <c r="I145">
        <f t="shared" si="59"/>
        <v>95</v>
      </c>
      <c r="J145" t="str">
        <f t="shared" si="60"/>
        <v>Kingston upon Thames</v>
      </c>
      <c r="K145">
        <f t="shared" si="61"/>
        <v>0.72503172013775607</v>
      </c>
      <c r="L145">
        <f t="shared" si="62"/>
        <v>20</v>
      </c>
      <c r="M145" t="str">
        <f t="shared" si="63"/>
        <v/>
      </c>
      <c r="N145" t="str">
        <f t="shared" si="64"/>
        <v/>
      </c>
      <c r="O145" t="str">
        <f t="shared" si="65"/>
        <v>9999</v>
      </c>
      <c r="P145" t="str">
        <f t="shared" si="66"/>
        <v/>
      </c>
      <c r="Q145" t="str">
        <f t="shared" si="67"/>
        <v/>
      </c>
      <c r="R145" t="str">
        <f t="shared" si="68"/>
        <v>9999</v>
      </c>
      <c r="S145" t="str">
        <f t="shared" si="69"/>
        <v/>
      </c>
      <c r="T145" t="str">
        <f t="shared" si="70"/>
        <v/>
      </c>
      <c r="U145" t="str">
        <f t="shared" si="71"/>
        <v>9999</v>
      </c>
      <c r="V145" t="str">
        <f t="shared" si="72"/>
        <v/>
      </c>
      <c r="W145" t="str">
        <f t="shared" si="73"/>
        <v/>
      </c>
      <c r="X145" t="str">
        <f t="shared" si="74"/>
        <v>9999</v>
      </c>
      <c r="Y145" t="str">
        <f t="shared" si="75"/>
        <v/>
      </c>
      <c r="Z145" t="str">
        <f t="shared" si="76"/>
        <v/>
      </c>
      <c r="AA145" t="str">
        <f t="shared" si="77"/>
        <v>9999</v>
      </c>
      <c r="AE145" t="s">
        <v>310</v>
      </c>
      <c r="AF145">
        <f t="shared" si="56"/>
        <v>254</v>
      </c>
      <c r="AG145">
        <f t="array" ref="AG145">INDEX($AF$1:$AF$326,MATCH(SMALL(COUNTIF($AF$1:$AF$326,"&lt;"&amp;$AF$1:$AF$326),ROW($AF145:$AG145)),COUNTIF($AF$1:$AF$326,"&lt;"&amp;$AF$1:$AF$326),0))</f>
        <v>145</v>
      </c>
      <c r="AH145" t="str">
        <f t="array" ref="AH145">INDEX($AE$1:$AE$326,SMALL(IF($AF$1:$AF$326=$AG145,ROW($AF$1:$AF$326)),COUNTIF($AG$1:$AG145,$AG145)),1)</f>
        <v>Corby</v>
      </c>
      <c r="AI145">
        <f t="shared" si="57"/>
        <v>0.83125519534497094</v>
      </c>
      <c r="AN145" t="e">
        <f t="shared" si="58"/>
        <v>#N/A</v>
      </c>
    </row>
    <row r="146" spans="1:40" x14ac:dyDescent="0.25">
      <c r="A146" t="s">
        <v>310</v>
      </c>
      <c r="B146" t="s">
        <v>311</v>
      </c>
      <c r="C146" t="s">
        <v>40</v>
      </c>
      <c r="D146" t="s">
        <v>35</v>
      </c>
      <c r="E146">
        <v>362403</v>
      </c>
      <c r="F146">
        <v>0.88425051605252758</v>
      </c>
      <c r="G146">
        <f>VLOOKUP($A146,'1213 urban'!$A$4:$C$329,2,FALSE)</f>
        <v>1.1725379274877861</v>
      </c>
      <c r="H146">
        <f>VLOOKUP($A146,'1213 urban'!$A$4:$C$329,3,FALSE)</f>
        <v>114</v>
      </c>
      <c r="I146">
        <f t="shared" si="59"/>
        <v>254</v>
      </c>
      <c r="J146" t="str">
        <f t="shared" si="60"/>
        <v>Kirklees</v>
      </c>
      <c r="K146">
        <f t="shared" si="61"/>
        <v>1.1725379274877861</v>
      </c>
      <c r="L146">
        <f t="shared" si="62"/>
        <v>59</v>
      </c>
      <c r="M146" t="str">
        <f t="shared" si="63"/>
        <v/>
      </c>
      <c r="N146" t="str">
        <f t="shared" si="64"/>
        <v/>
      </c>
      <c r="O146" t="str">
        <f t="shared" si="65"/>
        <v>9999</v>
      </c>
      <c r="P146" t="str">
        <f t="shared" si="66"/>
        <v/>
      </c>
      <c r="Q146" t="str">
        <f t="shared" si="67"/>
        <v/>
      </c>
      <c r="R146" t="str">
        <f t="shared" si="68"/>
        <v>9999</v>
      </c>
      <c r="S146" t="str">
        <f t="shared" si="69"/>
        <v/>
      </c>
      <c r="T146" t="str">
        <f t="shared" si="70"/>
        <v/>
      </c>
      <c r="U146" t="str">
        <f t="shared" si="71"/>
        <v>9999</v>
      </c>
      <c r="V146" t="str">
        <f t="shared" si="72"/>
        <v/>
      </c>
      <c r="W146" t="str">
        <f t="shared" si="73"/>
        <v/>
      </c>
      <c r="X146" t="str">
        <f t="shared" si="74"/>
        <v>9999</v>
      </c>
      <c r="Y146" t="str">
        <f t="shared" si="75"/>
        <v/>
      </c>
      <c r="Z146" t="str">
        <f t="shared" si="76"/>
        <v/>
      </c>
      <c r="AA146" t="str">
        <f t="shared" si="77"/>
        <v>9999</v>
      </c>
      <c r="AE146" t="s">
        <v>312</v>
      </c>
      <c r="AF146">
        <f t="shared" si="56"/>
        <v>91</v>
      </c>
      <c r="AG146">
        <f t="array" ref="AG146">INDEX($AF$1:$AF$326,MATCH(SMALL(COUNTIF($AF$1:$AF$326,"&lt;"&amp;$AF$1:$AF$326),ROW($AF146:$AG146)),COUNTIF($AF$1:$AF$326,"&lt;"&amp;$AF$1:$AF$326),0))</f>
        <v>146</v>
      </c>
      <c r="AH146" t="str">
        <f t="array" ref="AH146">INDEX($AE$1:$AE$326,SMALL(IF($AF$1:$AF$326=$AG146,ROW($AF$1:$AF$326)),COUNTIF($AG$1:$AG146,$AG146)),1)</f>
        <v>Haringey</v>
      </c>
      <c r="AI146">
        <f t="shared" si="57"/>
        <v>0.83439111639756069</v>
      </c>
      <c r="AN146" t="e">
        <f t="shared" si="58"/>
        <v>#N/A</v>
      </c>
    </row>
    <row r="147" spans="1:40" x14ac:dyDescent="0.25">
      <c r="A147" t="s">
        <v>312</v>
      </c>
      <c r="B147" t="s">
        <v>313</v>
      </c>
      <c r="C147" t="s">
        <v>13</v>
      </c>
      <c r="D147" t="s">
        <v>35</v>
      </c>
      <c r="E147">
        <v>146992</v>
      </c>
      <c r="F147">
        <v>0.98575605568818903</v>
      </c>
      <c r="G147">
        <f>VLOOKUP($A147,'1213 urban'!$A$4:$C$329,2,FALSE)</f>
        <v>0.71976103933494073</v>
      </c>
      <c r="H147">
        <f>VLOOKUP($A147,'1213 urban'!$A$4:$C$329,3,FALSE)</f>
        <v>20</v>
      </c>
      <c r="I147">
        <f t="shared" si="59"/>
        <v>91</v>
      </c>
      <c r="J147" t="str">
        <f t="shared" si="60"/>
        <v>Knowsley</v>
      </c>
      <c r="K147">
        <f t="shared" si="61"/>
        <v>0.71976103933494073</v>
      </c>
      <c r="L147">
        <f t="shared" si="62"/>
        <v>19</v>
      </c>
      <c r="M147" t="str">
        <f t="shared" si="63"/>
        <v/>
      </c>
      <c r="N147" t="str">
        <f t="shared" si="64"/>
        <v/>
      </c>
      <c r="O147" t="str">
        <f t="shared" si="65"/>
        <v>9999</v>
      </c>
      <c r="P147" t="str">
        <f t="shared" si="66"/>
        <v/>
      </c>
      <c r="Q147" t="str">
        <f t="shared" si="67"/>
        <v/>
      </c>
      <c r="R147" t="str">
        <f t="shared" si="68"/>
        <v>9999</v>
      </c>
      <c r="S147" t="str">
        <f t="shared" si="69"/>
        <v/>
      </c>
      <c r="T147" t="str">
        <f t="shared" si="70"/>
        <v/>
      </c>
      <c r="U147" t="str">
        <f t="shared" si="71"/>
        <v>9999</v>
      </c>
      <c r="V147" t="str">
        <f t="shared" si="72"/>
        <v/>
      </c>
      <c r="W147" t="str">
        <f t="shared" si="73"/>
        <v/>
      </c>
      <c r="X147" t="str">
        <f t="shared" si="74"/>
        <v>9999</v>
      </c>
      <c r="Y147" t="str">
        <f t="shared" si="75"/>
        <v/>
      </c>
      <c r="Z147" t="str">
        <f t="shared" si="76"/>
        <v/>
      </c>
      <c r="AA147" t="str">
        <f t="shared" si="77"/>
        <v>9999</v>
      </c>
      <c r="AE147" t="s">
        <v>314</v>
      </c>
      <c r="AF147">
        <f t="shared" si="56"/>
        <v>73</v>
      </c>
      <c r="AG147">
        <f t="array" ref="AG147">INDEX($AF$1:$AF$326,MATCH(SMALL(COUNTIF($AF$1:$AF$326,"&lt;"&amp;$AF$1:$AF$326),ROW($AF147:$AG147)),COUNTIF($AF$1:$AF$326,"&lt;"&amp;$AF$1:$AF$326),0))</f>
        <v>147</v>
      </c>
      <c r="AH147" t="str">
        <f t="array" ref="AH147">INDEX($AE$1:$AE$326,SMALL(IF($AF$1:$AF$326=$AG147,ROW($AF$1:$AF$326)),COUNTIF($AG$1:$AG147,$AG147)),1)</f>
        <v>Tower Hamlets</v>
      </c>
      <c r="AI147">
        <f t="shared" si="57"/>
        <v>0.84121011899299503</v>
      </c>
      <c r="AN147" t="e">
        <f t="shared" si="58"/>
        <v>#N/A</v>
      </c>
    </row>
    <row r="148" spans="1:40" x14ac:dyDescent="0.25">
      <c r="A148" t="s">
        <v>314</v>
      </c>
      <c r="B148" t="s">
        <v>315</v>
      </c>
      <c r="C148" t="s">
        <v>34</v>
      </c>
      <c r="D148" t="s">
        <v>35</v>
      </c>
      <c r="E148">
        <v>284484</v>
      </c>
      <c r="F148">
        <v>1</v>
      </c>
      <c r="G148">
        <f>VLOOKUP($A148,'1213 urban'!$A$4:$C$329,2,FALSE)</f>
        <v>0.68283553779621153</v>
      </c>
      <c r="H148">
        <f>VLOOKUP($A148,'1213 urban'!$A$4:$C$329,3,FALSE)</f>
        <v>81</v>
      </c>
      <c r="I148">
        <f t="shared" si="59"/>
        <v>73</v>
      </c>
      <c r="J148" t="str">
        <f t="shared" si="60"/>
        <v>Lambeth</v>
      </c>
      <c r="K148">
        <f t="shared" si="61"/>
        <v>0.68283553779621153</v>
      </c>
      <c r="L148">
        <f t="shared" si="62"/>
        <v>14</v>
      </c>
      <c r="M148" t="str">
        <f t="shared" si="63"/>
        <v/>
      </c>
      <c r="N148" t="str">
        <f t="shared" si="64"/>
        <v/>
      </c>
      <c r="O148" t="str">
        <f t="shared" si="65"/>
        <v>9999</v>
      </c>
      <c r="P148" t="str">
        <f t="shared" si="66"/>
        <v/>
      </c>
      <c r="Q148" t="str">
        <f t="shared" si="67"/>
        <v/>
      </c>
      <c r="R148" t="str">
        <f t="shared" si="68"/>
        <v>9999</v>
      </c>
      <c r="S148" t="str">
        <f t="shared" si="69"/>
        <v/>
      </c>
      <c r="T148" t="str">
        <f t="shared" si="70"/>
        <v/>
      </c>
      <c r="U148" t="str">
        <f t="shared" si="71"/>
        <v>9999</v>
      </c>
      <c r="V148" t="str">
        <f t="shared" si="72"/>
        <v/>
      </c>
      <c r="W148" t="str">
        <f t="shared" si="73"/>
        <v/>
      </c>
      <c r="X148" t="str">
        <f t="shared" si="74"/>
        <v>9999</v>
      </c>
      <c r="Y148" t="str">
        <f t="shared" si="75"/>
        <v/>
      </c>
      <c r="Z148" t="str">
        <f t="shared" si="76"/>
        <v/>
      </c>
      <c r="AA148" t="str">
        <f t="shared" si="77"/>
        <v>9999</v>
      </c>
      <c r="AE148" t="s">
        <v>316</v>
      </c>
      <c r="AF148">
        <f t="shared" si="56"/>
        <v>105</v>
      </c>
      <c r="AG148">
        <f t="array" ref="AG148">INDEX($AF$1:$AF$326,MATCH(SMALL(COUNTIF($AF$1:$AF$326,"&lt;"&amp;$AF$1:$AF$326),ROW($AF148:$AG148)),COUNTIF($AF$1:$AF$326,"&lt;"&amp;$AF$1:$AF$326),0))</f>
        <v>148</v>
      </c>
      <c r="AH148" t="str">
        <f t="array" ref="AH148">INDEX($AE$1:$AE$326,SMALL(IF($AF$1:$AF$326=$AG148,ROW($AF$1:$AF$326)),COUNTIF($AG$1:$AG148,$AG148)),1)</f>
        <v>East Riding of Yorkshire</v>
      </c>
      <c r="AI148">
        <f t="shared" si="57"/>
        <v>0.84173356053296111</v>
      </c>
      <c r="AN148" t="e">
        <f t="shared" si="58"/>
        <v>#N/A</v>
      </c>
    </row>
    <row r="149" spans="1:40" x14ac:dyDescent="0.25">
      <c r="A149" t="s">
        <v>316</v>
      </c>
      <c r="B149" t="s">
        <v>317</v>
      </c>
      <c r="C149" t="s">
        <v>13</v>
      </c>
      <c r="D149" t="s">
        <v>18</v>
      </c>
      <c r="E149">
        <v>101863</v>
      </c>
      <c r="F149">
        <v>0.72209462237534205</v>
      </c>
      <c r="G149">
        <f>VLOOKUP($A149,'1213 urban'!$A$4:$C$329,2,FALSE)</f>
        <v>0.74340230454714407</v>
      </c>
      <c r="H149">
        <f>VLOOKUP($A149,'1213 urban'!$A$4:$C$329,3,FALSE)</f>
        <v>18</v>
      </c>
      <c r="I149">
        <f t="shared" si="59"/>
        <v>105</v>
      </c>
      <c r="J149" t="str">
        <f t="shared" si="60"/>
        <v/>
      </c>
      <c r="K149" t="str">
        <f t="shared" si="61"/>
        <v/>
      </c>
      <c r="L149" t="str">
        <f t="shared" si="62"/>
        <v>9999</v>
      </c>
      <c r="M149" t="str">
        <f t="shared" si="63"/>
        <v/>
      </c>
      <c r="N149" t="str">
        <f t="shared" si="64"/>
        <v/>
      </c>
      <c r="O149" t="str">
        <f t="shared" si="65"/>
        <v>9999</v>
      </c>
      <c r="P149" t="str">
        <f t="shared" si="66"/>
        <v/>
      </c>
      <c r="Q149" t="str">
        <f t="shared" si="67"/>
        <v/>
      </c>
      <c r="R149" t="str">
        <f t="shared" si="68"/>
        <v>9999</v>
      </c>
      <c r="S149" t="str">
        <f t="shared" si="69"/>
        <v/>
      </c>
      <c r="T149" t="str">
        <f t="shared" si="70"/>
        <v/>
      </c>
      <c r="U149" t="str">
        <f t="shared" si="71"/>
        <v>9999</v>
      </c>
      <c r="V149" t="str">
        <f t="shared" si="72"/>
        <v/>
      </c>
      <c r="W149" t="str">
        <f t="shared" si="73"/>
        <v/>
      </c>
      <c r="X149" t="str">
        <f t="shared" si="74"/>
        <v>9999</v>
      </c>
      <c r="Y149" t="str">
        <f t="shared" si="75"/>
        <v>Lancaster</v>
      </c>
      <c r="Z149">
        <f t="shared" si="76"/>
        <v>0.74340230454714407</v>
      </c>
      <c r="AA149">
        <f t="shared" si="77"/>
        <v>22</v>
      </c>
      <c r="AE149" t="s">
        <v>318</v>
      </c>
      <c r="AF149">
        <f t="shared" si="56"/>
        <v>277</v>
      </c>
      <c r="AG149">
        <f t="array" ref="AG149">INDEX($AF$1:$AF$326,MATCH(SMALL(COUNTIF($AF$1:$AF$326,"&lt;"&amp;$AF$1:$AF$326),ROW($AF149:$AG149)),COUNTIF($AF$1:$AF$326,"&lt;"&amp;$AF$1:$AF$326),0))</f>
        <v>149</v>
      </c>
      <c r="AH149" t="str">
        <f t="array" ref="AH149">INDEX($AE$1:$AE$326,SMALL(IF($AF$1:$AF$326=$AG149,ROW($AF$1:$AF$326)),COUNTIF($AG$1:$AG149,$AG149)),1)</f>
        <v>Broxtowe</v>
      </c>
      <c r="AI149">
        <f t="shared" si="57"/>
        <v>0.84192092678655617</v>
      </c>
      <c r="AN149" t="e">
        <f t="shared" si="58"/>
        <v>#N/A</v>
      </c>
    </row>
    <row r="150" spans="1:40" x14ac:dyDescent="0.25">
      <c r="A150" t="s">
        <v>318</v>
      </c>
      <c r="B150" t="s">
        <v>319</v>
      </c>
      <c r="C150" t="s">
        <v>40</v>
      </c>
      <c r="D150" t="s">
        <v>35</v>
      </c>
      <c r="E150">
        <v>755676</v>
      </c>
      <c r="F150">
        <v>0.94605073556935737</v>
      </c>
      <c r="G150">
        <f>VLOOKUP($A150,'1213 urban'!$A$4:$C$329,2,FALSE)</f>
        <v>1.3437877555045985</v>
      </c>
      <c r="H150">
        <f>VLOOKUP($A150,'1213 urban'!$A$4:$C$329,3,FALSE)</f>
        <v>327</v>
      </c>
      <c r="I150">
        <f t="shared" si="59"/>
        <v>277</v>
      </c>
      <c r="J150" t="str">
        <f t="shared" si="60"/>
        <v>Leeds</v>
      </c>
      <c r="K150">
        <f t="shared" si="61"/>
        <v>1.3437877555045985</v>
      </c>
      <c r="L150">
        <f t="shared" si="62"/>
        <v>65</v>
      </c>
      <c r="M150" t="str">
        <f t="shared" si="63"/>
        <v/>
      </c>
      <c r="N150" t="str">
        <f t="shared" si="64"/>
        <v/>
      </c>
      <c r="O150" t="str">
        <f t="shared" si="65"/>
        <v>9999</v>
      </c>
      <c r="P150" t="str">
        <f t="shared" si="66"/>
        <v/>
      </c>
      <c r="Q150" t="str">
        <f t="shared" si="67"/>
        <v/>
      </c>
      <c r="R150" t="str">
        <f t="shared" si="68"/>
        <v>9999</v>
      </c>
      <c r="S150" t="str">
        <f t="shared" si="69"/>
        <v/>
      </c>
      <c r="T150" t="str">
        <f t="shared" si="70"/>
        <v/>
      </c>
      <c r="U150" t="str">
        <f t="shared" si="71"/>
        <v>9999</v>
      </c>
      <c r="V150" t="str">
        <f t="shared" si="72"/>
        <v/>
      </c>
      <c r="W150" t="str">
        <f t="shared" si="73"/>
        <v/>
      </c>
      <c r="X150" t="str">
        <f t="shared" si="74"/>
        <v>9999</v>
      </c>
      <c r="Y150" t="str">
        <f t="shared" si="75"/>
        <v/>
      </c>
      <c r="Z150" t="str">
        <f t="shared" si="76"/>
        <v/>
      </c>
      <c r="AA150" t="str">
        <f t="shared" si="77"/>
        <v>9999</v>
      </c>
      <c r="AE150" t="s">
        <v>320</v>
      </c>
      <c r="AF150">
        <f t="shared" si="56"/>
        <v>267</v>
      </c>
      <c r="AG150">
        <f t="array" ref="AG150">INDEX($AF$1:$AF$326,MATCH(SMALL(COUNTIF($AF$1:$AF$326,"&lt;"&amp;$AF$1:$AF$326),ROW($AF150:$AG150)),COUNTIF($AF$1:$AF$326,"&lt;"&amp;$AF$1:$AF$326),0))</f>
        <v>150</v>
      </c>
      <c r="AH150" t="str">
        <f t="array" ref="AH150">INDEX($AE$1:$AE$326,SMALL(IF($AF$1:$AF$326=$AG150,ROW($AF$1:$AF$326)),COUNTIF($AG$1:$AG150,$AG150)),1)</f>
        <v>Croydon</v>
      </c>
      <c r="AI150">
        <f t="shared" si="57"/>
        <v>0.8428700318153759</v>
      </c>
      <c r="AN150" t="e">
        <f t="shared" si="58"/>
        <v>#N/A</v>
      </c>
    </row>
    <row r="151" spans="1:40" x14ac:dyDescent="0.25">
      <c r="A151" t="s">
        <v>320</v>
      </c>
      <c r="B151" t="s">
        <v>321</v>
      </c>
      <c r="C151" t="s">
        <v>17</v>
      </c>
      <c r="D151" t="s">
        <v>10</v>
      </c>
      <c r="E151">
        <v>306631</v>
      </c>
      <c r="F151">
        <v>1</v>
      </c>
      <c r="G151">
        <f>VLOOKUP($A151,'1213 urban'!$A$4:$C$329,2,FALSE)</f>
        <v>1.2235421062265768</v>
      </c>
      <c r="H151">
        <f>VLOOKUP($A151,'1213 urban'!$A$4:$C$329,3,FALSE)</f>
        <v>127</v>
      </c>
      <c r="I151">
        <f t="shared" si="59"/>
        <v>267</v>
      </c>
      <c r="J151" t="str">
        <f t="shared" si="60"/>
        <v/>
      </c>
      <c r="K151" t="str">
        <f t="shared" si="61"/>
        <v/>
      </c>
      <c r="L151" t="str">
        <f t="shared" si="62"/>
        <v>9999</v>
      </c>
      <c r="M151" t="str">
        <f t="shared" si="63"/>
        <v>Leicester</v>
      </c>
      <c r="N151">
        <f t="shared" si="64"/>
        <v>1.2235421062265768</v>
      </c>
      <c r="O151">
        <f t="shared" si="65"/>
        <v>33</v>
      </c>
      <c r="P151" t="str">
        <f t="shared" si="66"/>
        <v/>
      </c>
      <c r="Q151" t="str">
        <f t="shared" si="67"/>
        <v/>
      </c>
      <c r="R151" t="str">
        <f t="shared" si="68"/>
        <v>9999</v>
      </c>
      <c r="S151" t="str">
        <f t="shared" si="69"/>
        <v/>
      </c>
      <c r="T151" t="str">
        <f t="shared" si="70"/>
        <v/>
      </c>
      <c r="U151" t="str">
        <f t="shared" si="71"/>
        <v>9999</v>
      </c>
      <c r="V151" t="str">
        <f t="shared" si="72"/>
        <v/>
      </c>
      <c r="W151" t="str">
        <f t="shared" si="73"/>
        <v/>
      </c>
      <c r="X151" t="str">
        <f t="shared" si="74"/>
        <v>9999</v>
      </c>
      <c r="Y151" t="str">
        <f t="shared" si="75"/>
        <v/>
      </c>
      <c r="Z151" t="str">
        <f t="shared" si="76"/>
        <v/>
      </c>
      <c r="AA151" t="str">
        <f t="shared" si="77"/>
        <v>9999</v>
      </c>
      <c r="AE151" t="s">
        <v>322</v>
      </c>
      <c r="AF151">
        <f t="shared" si="56"/>
        <v>111</v>
      </c>
      <c r="AG151">
        <f t="array" ref="AG151">INDEX($AF$1:$AF$326,MATCH(SMALL(COUNTIF($AF$1:$AF$326,"&lt;"&amp;$AF$1:$AF$326),ROW($AF151:$AG151)),COUNTIF($AF$1:$AF$326,"&lt;"&amp;$AF$1:$AF$326),0))</f>
        <v>151</v>
      </c>
      <c r="AH151" t="str">
        <f t="array" ref="AH151">INDEX($AE$1:$AE$326,SMALL(IF($AF$1:$AF$326=$AG151,ROW($AF$1:$AF$326)),COUNTIF($AG$1:$AG151,$AG151)),1)</f>
        <v>West Oxfordshire</v>
      </c>
      <c r="AI151">
        <f t="shared" si="57"/>
        <v>0.84450543650374754</v>
      </c>
      <c r="AN151" t="e">
        <f t="shared" si="58"/>
        <v>#N/A</v>
      </c>
    </row>
    <row r="152" spans="1:40" x14ac:dyDescent="0.25">
      <c r="A152" t="s">
        <v>322</v>
      </c>
      <c r="B152" t="s">
        <v>323</v>
      </c>
      <c r="C152" t="s">
        <v>9</v>
      </c>
      <c r="D152" t="s">
        <v>28</v>
      </c>
      <c r="E152">
        <v>74213</v>
      </c>
      <c r="F152">
        <v>0.76142449674758372</v>
      </c>
      <c r="G152">
        <f>VLOOKUP($A152,'1213 urban'!$A$4:$C$329,2,FALSE)</f>
        <v>0.76005168351447894</v>
      </c>
      <c r="H152">
        <f>VLOOKUP($A152,'1213 urban'!$A$4:$C$329,3,FALSE)</f>
        <v>20</v>
      </c>
      <c r="I152">
        <f t="shared" si="59"/>
        <v>111</v>
      </c>
      <c r="J152" t="str">
        <f t="shared" si="60"/>
        <v/>
      </c>
      <c r="K152" t="str">
        <f t="shared" si="61"/>
        <v/>
      </c>
      <c r="L152" t="str">
        <f t="shared" si="62"/>
        <v>9999</v>
      </c>
      <c r="M152" t="str">
        <f t="shared" si="63"/>
        <v/>
      </c>
      <c r="N152" t="str">
        <f t="shared" si="64"/>
        <v/>
      </c>
      <c r="O152" t="str">
        <f t="shared" si="65"/>
        <v>9999</v>
      </c>
      <c r="P152" t="str">
        <f t="shared" si="66"/>
        <v/>
      </c>
      <c r="Q152" t="str">
        <f t="shared" si="67"/>
        <v/>
      </c>
      <c r="R152" t="str">
        <f t="shared" si="68"/>
        <v>9999</v>
      </c>
      <c r="S152" t="str">
        <f t="shared" si="69"/>
        <v>Lewes</v>
      </c>
      <c r="T152">
        <f t="shared" si="70"/>
        <v>0.76005168351447894</v>
      </c>
      <c r="U152">
        <f t="shared" si="71"/>
        <v>29</v>
      </c>
      <c r="V152" t="str">
        <f t="shared" si="72"/>
        <v/>
      </c>
      <c r="W152" t="str">
        <f t="shared" si="73"/>
        <v/>
      </c>
      <c r="X152" t="str">
        <f t="shared" si="74"/>
        <v>9999</v>
      </c>
      <c r="Y152" t="str">
        <f t="shared" si="75"/>
        <v/>
      </c>
      <c r="Z152" t="str">
        <f t="shared" si="76"/>
        <v/>
      </c>
      <c r="AA152" t="str">
        <f t="shared" si="77"/>
        <v>9999</v>
      </c>
      <c r="AE152" t="s">
        <v>324</v>
      </c>
      <c r="AF152">
        <f t="shared" si="56"/>
        <v>88</v>
      </c>
      <c r="AG152">
        <f t="array" ref="AG152">INDEX($AF$1:$AF$326,MATCH(SMALL(COUNTIF($AF$1:$AF$326,"&lt;"&amp;$AF$1:$AF$326),ROW($AF152:$AG152)),COUNTIF($AF$1:$AF$326,"&lt;"&amp;$AF$1:$AF$326),0))</f>
        <v>152</v>
      </c>
      <c r="AH152" t="str">
        <f t="array" ref="AH152">INDEX($AE$1:$AE$326,SMALL(IF($AF$1:$AF$326=$AG152,ROW($AF$1:$AF$326)),COUNTIF($AG$1:$AG152,$AG152)),1)</f>
        <v>Redditch</v>
      </c>
      <c r="AI152">
        <f t="shared" si="57"/>
        <v>0.84502902490998599</v>
      </c>
      <c r="AN152" t="e">
        <f t="shared" si="58"/>
        <v>#N/A</v>
      </c>
    </row>
    <row r="153" spans="1:40" x14ac:dyDescent="0.25">
      <c r="A153" t="s">
        <v>324</v>
      </c>
      <c r="B153" t="s">
        <v>325</v>
      </c>
      <c r="C153" t="s">
        <v>34</v>
      </c>
      <c r="D153" t="s">
        <v>35</v>
      </c>
      <c r="E153">
        <v>266480</v>
      </c>
      <c r="F153">
        <v>1</v>
      </c>
      <c r="G153">
        <f>VLOOKUP($A153,'1213 urban'!$A$4:$C$329,2,FALSE)</f>
        <v>0.71534413162332022</v>
      </c>
      <c r="H153">
        <f>VLOOKUP($A153,'1213 urban'!$A$4:$C$329,3,FALSE)</f>
        <v>56</v>
      </c>
      <c r="I153">
        <f t="shared" si="59"/>
        <v>88</v>
      </c>
      <c r="J153" t="str">
        <f t="shared" si="60"/>
        <v>Lewisham</v>
      </c>
      <c r="K153">
        <f t="shared" si="61"/>
        <v>0.71534413162332022</v>
      </c>
      <c r="L153">
        <f t="shared" si="62"/>
        <v>18</v>
      </c>
      <c r="M153" t="str">
        <f t="shared" si="63"/>
        <v/>
      </c>
      <c r="N153" t="str">
        <f t="shared" si="64"/>
        <v/>
      </c>
      <c r="O153" t="str">
        <f t="shared" si="65"/>
        <v>9999</v>
      </c>
      <c r="P153" t="str">
        <f t="shared" si="66"/>
        <v/>
      </c>
      <c r="Q153" t="str">
        <f t="shared" si="67"/>
        <v/>
      </c>
      <c r="R153" t="str">
        <f t="shared" si="68"/>
        <v>9999</v>
      </c>
      <c r="S153" t="str">
        <f t="shared" si="69"/>
        <v/>
      </c>
      <c r="T153" t="str">
        <f t="shared" si="70"/>
        <v/>
      </c>
      <c r="U153" t="str">
        <f t="shared" si="71"/>
        <v>9999</v>
      </c>
      <c r="V153" t="str">
        <f t="shared" si="72"/>
        <v/>
      </c>
      <c r="W153" t="str">
        <f t="shared" si="73"/>
        <v/>
      </c>
      <c r="X153" t="str">
        <f t="shared" si="74"/>
        <v>9999</v>
      </c>
      <c r="Y153" t="str">
        <f t="shared" si="75"/>
        <v/>
      </c>
      <c r="Z153" t="str">
        <f t="shared" si="76"/>
        <v/>
      </c>
      <c r="AA153" t="str">
        <f t="shared" si="77"/>
        <v>9999</v>
      </c>
      <c r="AE153" t="s">
        <v>326</v>
      </c>
      <c r="AF153">
        <f t="shared" si="56"/>
        <v>272</v>
      </c>
      <c r="AG153">
        <f t="array" ref="AG153">INDEX($AF$1:$AF$326,MATCH(SMALL(COUNTIF($AF$1:$AF$326,"&lt;"&amp;$AF$1:$AF$326),ROW($AF153:$AG153)),COUNTIF($AF$1:$AF$326,"&lt;"&amp;$AF$1:$AF$326),0))</f>
        <v>153</v>
      </c>
      <c r="AH153" t="str">
        <f t="array" ref="AH153">INDEX($AE$1:$AE$326,SMALL(IF($AF$1:$AF$326=$AG153,ROW($AF$1:$AF$326)),COUNTIF($AG$1:$AG153,$AG153)),1)</f>
        <v>Havant</v>
      </c>
      <c r="AI153">
        <f t="shared" si="57"/>
        <v>0.84555305845441808</v>
      </c>
      <c r="AN153" t="e">
        <f t="shared" si="58"/>
        <v>#N/A</v>
      </c>
    </row>
    <row r="154" spans="1:40" x14ac:dyDescent="0.25">
      <c r="A154" t="s">
        <v>326</v>
      </c>
      <c r="B154" t="s">
        <v>327</v>
      </c>
      <c r="C154" t="s">
        <v>58</v>
      </c>
      <c r="D154" t="s">
        <v>28</v>
      </c>
      <c r="E154">
        <v>69727</v>
      </c>
      <c r="F154">
        <v>0.7065541211519365</v>
      </c>
      <c r="G154">
        <f>VLOOKUP($A154,'1213 urban'!$A$4:$C$329,2,FALSE)</f>
        <v>1.3071895424836601</v>
      </c>
      <c r="H154">
        <f>VLOOKUP($A154,'1213 urban'!$A$4:$C$329,3,FALSE)</f>
        <v>39</v>
      </c>
      <c r="I154">
        <f t="shared" si="59"/>
        <v>272</v>
      </c>
      <c r="J154" t="str">
        <f t="shared" si="60"/>
        <v/>
      </c>
      <c r="K154" t="str">
        <f t="shared" si="61"/>
        <v/>
      </c>
      <c r="L154" t="str">
        <f t="shared" si="62"/>
        <v>9999</v>
      </c>
      <c r="M154" t="str">
        <f t="shared" si="63"/>
        <v/>
      </c>
      <c r="N154" t="str">
        <f t="shared" si="64"/>
        <v/>
      </c>
      <c r="O154" t="str">
        <f t="shared" si="65"/>
        <v>9999</v>
      </c>
      <c r="P154" t="str">
        <f t="shared" si="66"/>
        <v/>
      </c>
      <c r="Q154" t="str">
        <f t="shared" si="67"/>
        <v/>
      </c>
      <c r="R154" t="str">
        <f t="shared" si="68"/>
        <v>9999</v>
      </c>
      <c r="S154" t="str">
        <f t="shared" si="69"/>
        <v>Lichfield</v>
      </c>
      <c r="T154">
        <f t="shared" si="70"/>
        <v>1.3071895424836601</v>
      </c>
      <c r="U154">
        <f t="shared" si="71"/>
        <v>45</v>
      </c>
      <c r="V154" t="str">
        <f t="shared" si="72"/>
        <v/>
      </c>
      <c r="W154" t="str">
        <f t="shared" si="73"/>
        <v/>
      </c>
      <c r="X154" t="str">
        <f t="shared" si="74"/>
        <v>9999</v>
      </c>
      <c r="Y154" t="str">
        <f t="shared" si="75"/>
        <v/>
      </c>
      <c r="Z154" t="str">
        <f t="shared" si="76"/>
        <v/>
      </c>
      <c r="AA154" t="str">
        <f t="shared" si="77"/>
        <v>9999</v>
      </c>
      <c r="AE154" t="s">
        <v>328</v>
      </c>
      <c r="AF154">
        <f t="shared" si="56"/>
        <v>172</v>
      </c>
      <c r="AG154">
        <f t="array" ref="AG154">INDEX($AF$1:$AF$326,MATCH(SMALL(COUNTIF($AF$1:$AF$326,"&lt;"&amp;$AF$1:$AF$326),ROW($AF154:$AG154)),COUNTIF($AF$1:$AF$326,"&lt;"&amp;$AF$1:$AF$326),0))</f>
        <v>154</v>
      </c>
      <c r="AH154" t="str">
        <f t="array" ref="AH154">INDEX($AE$1:$AE$326,SMALL(IF($AF$1:$AF$326=$AG154,ROW($AF$1:$AF$326)),COUNTIF($AG$1:$AG154,$AG154)),1)</f>
        <v>Enfield</v>
      </c>
      <c r="AI154">
        <f t="shared" si="57"/>
        <v>0.84654814992567706</v>
      </c>
      <c r="AN154" t="e">
        <f t="shared" si="58"/>
        <v>#N/A</v>
      </c>
    </row>
    <row r="155" spans="1:40" x14ac:dyDescent="0.25">
      <c r="A155" t="s">
        <v>328</v>
      </c>
      <c r="B155" t="s">
        <v>329</v>
      </c>
      <c r="C155" t="s">
        <v>17</v>
      </c>
      <c r="D155" t="s">
        <v>23</v>
      </c>
      <c r="E155">
        <v>89668</v>
      </c>
      <c r="F155">
        <v>1</v>
      </c>
      <c r="G155">
        <f>VLOOKUP($A155,'1213 urban'!$A$4:$C$329,2,FALSE)</f>
        <v>0.90450513132718735</v>
      </c>
      <c r="H155">
        <f>VLOOKUP($A155,'1213 urban'!$A$4:$C$329,3,FALSE)</f>
        <v>26</v>
      </c>
      <c r="I155">
        <f t="shared" si="59"/>
        <v>172</v>
      </c>
      <c r="J155" t="str">
        <f t="shared" si="60"/>
        <v/>
      </c>
      <c r="K155" t="str">
        <f t="shared" si="61"/>
        <v/>
      </c>
      <c r="L155" t="str">
        <f t="shared" si="62"/>
        <v>9999</v>
      </c>
      <c r="M155" t="str">
        <f t="shared" si="63"/>
        <v/>
      </c>
      <c r="N155" t="str">
        <f t="shared" si="64"/>
        <v/>
      </c>
      <c r="O155" t="str">
        <f t="shared" si="65"/>
        <v>9999</v>
      </c>
      <c r="P155" t="str">
        <f t="shared" si="66"/>
        <v>Lincoln</v>
      </c>
      <c r="Q155">
        <f t="shared" si="67"/>
        <v>0.90450513132718735</v>
      </c>
      <c r="R155">
        <f t="shared" si="68"/>
        <v>28</v>
      </c>
      <c r="S155" t="str">
        <f t="shared" si="69"/>
        <v/>
      </c>
      <c r="T155" t="str">
        <f t="shared" si="70"/>
        <v/>
      </c>
      <c r="U155" t="str">
        <f t="shared" si="71"/>
        <v>9999</v>
      </c>
      <c r="V155" t="str">
        <f t="shared" si="72"/>
        <v/>
      </c>
      <c r="W155" t="str">
        <f t="shared" si="73"/>
        <v/>
      </c>
      <c r="X155" t="str">
        <f t="shared" si="74"/>
        <v>9999</v>
      </c>
      <c r="Y155" t="str">
        <f t="shared" si="75"/>
        <v/>
      </c>
      <c r="Z155" t="str">
        <f t="shared" si="76"/>
        <v/>
      </c>
      <c r="AA155" t="str">
        <f t="shared" si="77"/>
        <v>9999</v>
      </c>
      <c r="AE155" t="s">
        <v>330</v>
      </c>
      <c r="AF155">
        <f t="shared" si="56"/>
        <v>223</v>
      </c>
      <c r="AG155">
        <f t="array" ref="AG155">INDEX($AF$1:$AF$326,MATCH(SMALL(COUNTIF($AF$1:$AF$326,"&lt;"&amp;$AF$1:$AF$326),ROW($AF155:$AG155)),COUNTIF($AF$1:$AF$326,"&lt;"&amp;$AF$1:$AF$326),0))</f>
        <v>155</v>
      </c>
      <c r="AH155" t="str">
        <f t="array" ref="AH155">INDEX($AE$1:$AE$326,SMALL(IF($AF$1:$AF$326=$AG155,ROW($AF$1:$AF$326)),COUNTIF($AG$1:$AG155,$AG155)),1)</f>
        <v>Hounslow</v>
      </c>
      <c r="AI155">
        <f t="shared" si="57"/>
        <v>0.84793932108946224</v>
      </c>
      <c r="AN155" t="e">
        <f t="shared" si="58"/>
        <v>#N/A</v>
      </c>
    </row>
    <row r="156" spans="1:40" x14ac:dyDescent="0.25">
      <c r="A156" t="s">
        <v>330</v>
      </c>
      <c r="B156" t="s">
        <v>331</v>
      </c>
      <c r="C156" t="s">
        <v>13</v>
      </c>
      <c r="D156" t="s">
        <v>35</v>
      </c>
      <c r="E156">
        <v>445229</v>
      </c>
      <c r="F156">
        <v>1</v>
      </c>
      <c r="G156">
        <f>VLOOKUP($A156,'1213 urban'!$A$4:$C$329,2,FALSE)</f>
        <v>1.0337280511018117</v>
      </c>
      <c r="H156">
        <f>VLOOKUP($A156,'1213 urban'!$A$4:$C$329,3,FALSE)</f>
        <v>145</v>
      </c>
      <c r="I156">
        <f t="shared" si="59"/>
        <v>223</v>
      </c>
      <c r="J156" t="str">
        <f t="shared" si="60"/>
        <v>Liverpool</v>
      </c>
      <c r="K156">
        <f t="shared" si="61"/>
        <v>1.0337280511018117</v>
      </c>
      <c r="L156">
        <f t="shared" si="62"/>
        <v>51</v>
      </c>
      <c r="M156" t="str">
        <f t="shared" si="63"/>
        <v/>
      </c>
      <c r="N156" t="str">
        <f t="shared" si="64"/>
        <v/>
      </c>
      <c r="O156" t="str">
        <f t="shared" si="65"/>
        <v>9999</v>
      </c>
      <c r="P156" t="str">
        <f t="shared" si="66"/>
        <v/>
      </c>
      <c r="Q156" t="str">
        <f t="shared" si="67"/>
        <v/>
      </c>
      <c r="R156" t="str">
        <f t="shared" si="68"/>
        <v>9999</v>
      </c>
      <c r="S156" t="str">
        <f t="shared" si="69"/>
        <v/>
      </c>
      <c r="T156" t="str">
        <f t="shared" si="70"/>
        <v/>
      </c>
      <c r="U156" t="str">
        <f t="shared" si="71"/>
        <v>9999</v>
      </c>
      <c r="V156" t="str">
        <f t="shared" si="72"/>
        <v/>
      </c>
      <c r="W156" t="str">
        <f t="shared" si="73"/>
        <v/>
      </c>
      <c r="X156" t="str">
        <f t="shared" si="74"/>
        <v>9999</v>
      </c>
      <c r="Y156" t="str">
        <f t="shared" si="75"/>
        <v/>
      </c>
      <c r="Z156" t="str">
        <f t="shared" si="76"/>
        <v/>
      </c>
      <c r="AA156" t="str">
        <f t="shared" si="77"/>
        <v>9999</v>
      </c>
      <c r="AE156" t="s">
        <v>332</v>
      </c>
      <c r="AF156">
        <f t="shared" si="56"/>
        <v>117</v>
      </c>
      <c r="AG156">
        <f t="array" ref="AG156">INDEX($AF$1:$AF$326,MATCH(SMALL(COUNTIF($AF$1:$AF$326,"&lt;"&amp;$AF$1:$AF$326),ROW($AF156:$AG156)),COUNTIF($AF$1:$AF$326,"&lt;"&amp;$AF$1:$AF$326),0))</f>
        <v>156</v>
      </c>
      <c r="AH156" t="str">
        <f t="array" ref="AH156">INDEX($AE$1:$AE$326,SMALL(IF($AF$1:$AF$326=$AG156,ROW($AF$1:$AF$326)),COUNTIF($AG$1:$AG156,$AG156)),1)</f>
        <v>North West Leicestershire</v>
      </c>
      <c r="AI156">
        <f t="shared" si="57"/>
        <v>0.85304822565969063</v>
      </c>
      <c r="AN156" t="e">
        <f t="shared" si="58"/>
        <v>#N/A</v>
      </c>
    </row>
    <row r="157" spans="1:40" x14ac:dyDescent="0.25">
      <c r="A157" t="s">
        <v>332</v>
      </c>
      <c r="B157" t="s">
        <v>333</v>
      </c>
      <c r="C157" t="s">
        <v>31</v>
      </c>
      <c r="D157" t="s">
        <v>23</v>
      </c>
      <c r="E157">
        <v>198752</v>
      </c>
      <c r="F157">
        <v>1</v>
      </c>
      <c r="G157">
        <f>VLOOKUP($A157,'1213 urban'!$A$4:$C$329,2,FALSE)</f>
        <v>0.77533039647577096</v>
      </c>
      <c r="H157">
        <f>VLOOKUP($A157,'1213 urban'!$A$4:$C$329,3,FALSE)</f>
        <v>44</v>
      </c>
      <c r="I157">
        <f t="shared" si="59"/>
        <v>117</v>
      </c>
      <c r="J157" t="str">
        <f t="shared" si="60"/>
        <v/>
      </c>
      <c r="K157" t="str">
        <f t="shared" si="61"/>
        <v/>
      </c>
      <c r="L157" t="str">
        <f t="shared" si="62"/>
        <v>9999</v>
      </c>
      <c r="M157" t="str">
        <f t="shared" si="63"/>
        <v/>
      </c>
      <c r="N157" t="str">
        <f t="shared" si="64"/>
        <v/>
      </c>
      <c r="O157" t="str">
        <f t="shared" si="65"/>
        <v>9999</v>
      </c>
      <c r="P157" t="str">
        <f t="shared" si="66"/>
        <v>Luton</v>
      </c>
      <c r="Q157">
        <f t="shared" si="67"/>
        <v>0.77533039647577096</v>
      </c>
      <c r="R157">
        <f t="shared" si="68"/>
        <v>16</v>
      </c>
      <c r="S157" t="str">
        <f t="shared" si="69"/>
        <v/>
      </c>
      <c r="T157" t="str">
        <f t="shared" si="70"/>
        <v/>
      </c>
      <c r="U157" t="str">
        <f t="shared" si="71"/>
        <v>9999</v>
      </c>
      <c r="V157" t="str">
        <f t="shared" si="72"/>
        <v/>
      </c>
      <c r="W157" t="str">
        <f t="shared" si="73"/>
        <v/>
      </c>
      <c r="X157" t="str">
        <f t="shared" si="74"/>
        <v>9999</v>
      </c>
      <c r="Y157" t="str">
        <f t="shared" si="75"/>
        <v/>
      </c>
      <c r="Z157" t="str">
        <f t="shared" si="76"/>
        <v/>
      </c>
      <c r="AA157" t="str">
        <f t="shared" si="77"/>
        <v>9999</v>
      </c>
      <c r="AE157" t="s">
        <v>334</v>
      </c>
      <c r="AF157">
        <f t="shared" si="56"/>
        <v>235</v>
      </c>
      <c r="AG157">
        <f t="array" ref="AG157">INDEX($AF$1:$AF$326,MATCH(SMALL(COUNTIF($AF$1:$AF$326,"&lt;"&amp;$AF$1:$AF$326),ROW($AF157:$AG157)),COUNTIF($AF$1:$AF$326,"&lt;"&amp;$AF$1:$AF$326),0))</f>
        <v>157</v>
      </c>
      <c r="AH157" t="str">
        <f t="array" ref="AH157">INDEX($AE$1:$AE$326,SMALL(IF($AF$1:$AF$326=$AG157,ROW($AF$1:$AF$326)),COUNTIF($AG$1:$AG157,$AG157)),1)</f>
        <v>Basildon</v>
      </c>
      <c r="AI157">
        <f t="shared" si="57"/>
        <v>0.85306662744521256</v>
      </c>
      <c r="AN157" t="e">
        <f t="shared" si="58"/>
        <v>#N/A</v>
      </c>
    </row>
    <row r="158" spans="1:40" x14ac:dyDescent="0.25">
      <c r="A158" t="s">
        <v>334</v>
      </c>
      <c r="B158" t="s">
        <v>335</v>
      </c>
      <c r="C158" t="s">
        <v>9</v>
      </c>
      <c r="D158" t="s">
        <v>18</v>
      </c>
      <c r="E158">
        <v>105446</v>
      </c>
      <c r="F158">
        <v>0.70379912430585223</v>
      </c>
      <c r="G158">
        <f>VLOOKUP($A158,'1213 urban'!$A$4:$C$329,2,FALSE)</f>
        <v>1.0845736702434523</v>
      </c>
      <c r="H158">
        <f>VLOOKUP($A158,'1213 urban'!$A$4:$C$329,3,FALSE)</f>
        <v>47</v>
      </c>
      <c r="I158">
        <f t="shared" si="59"/>
        <v>235</v>
      </c>
      <c r="J158" t="str">
        <f t="shared" si="60"/>
        <v/>
      </c>
      <c r="K158" t="str">
        <f t="shared" si="61"/>
        <v/>
      </c>
      <c r="L158" t="str">
        <f t="shared" si="62"/>
        <v>9999</v>
      </c>
      <c r="M158" t="str">
        <f t="shared" si="63"/>
        <v/>
      </c>
      <c r="N158" t="str">
        <f t="shared" si="64"/>
        <v/>
      </c>
      <c r="O158" t="str">
        <f t="shared" si="65"/>
        <v>9999</v>
      </c>
      <c r="P158" t="str">
        <f t="shared" si="66"/>
        <v/>
      </c>
      <c r="Q158" t="str">
        <f t="shared" si="67"/>
        <v/>
      </c>
      <c r="R158" t="str">
        <f t="shared" si="68"/>
        <v>9999</v>
      </c>
      <c r="S158" t="str">
        <f t="shared" si="69"/>
        <v/>
      </c>
      <c r="T158" t="str">
        <f t="shared" si="70"/>
        <v/>
      </c>
      <c r="U158" t="str">
        <f t="shared" si="71"/>
        <v>9999</v>
      </c>
      <c r="V158" t="str">
        <f t="shared" si="72"/>
        <v/>
      </c>
      <c r="W158" t="str">
        <f t="shared" si="73"/>
        <v/>
      </c>
      <c r="X158" t="str">
        <f t="shared" si="74"/>
        <v>9999</v>
      </c>
      <c r="Y158" t="str">
        <f t="shared" si="75"/>
        <v>Maidstone</v>
      </c>
      <c r="Z158">
        <f t="shared" si="76"/>
        <v>1.0845736702434523</v>
      </c>
      <c r="AA158">
        <f t="shared" si="77"/>
        <v>40</v>
      </c>
      <c r="AE158" t="s">
        <v>336</v>
      </c>
      <c r="AF158">
        <f t="shared" si="56"/>
        <v>32</v>
      </c>
      <c r="AG158">
        <f t="array" ref="AG158">INDEX($AF$1:$AF$326,MATCH(SMALL(COUNTIF($AF$1:$AF$326,"&lt;"&amp;$AF$1:$AF$326),ROW($AF158:$AG158)),COUNTIF($AF$1:$AF$326,"&lt;"&amp;$AF$1:$AF$326),0))</f>
        <v>158</v>
      </c>
      <c r="AH158" t="str">
        <f t="array" ref="AH158">INDEX($AE$1:$AE$326,SMALL(IF($AF$1:$AF$326=$AG158,ROW($AF$1:$AF$326)),COUNTIF($AG$1:$AG158,$AG158)),1)</f>
        <v>Basingstoke and Deane</v>
      </c>
      <c r="AI158">
        <f t="shared" si="57"/>
        <v>0.86003010105353683</v>
      </c>
      <c r="AN158" t="e">
        <f t="shared" si="58"/>
        <v>#N/A</v>
      </c>
    </row>
    <row r="159" spans="1:40" x14ac:dyDescent="0.25">
      <c r="A159" t="s">
        <v>336</v>
      </c>
      <c r="B159" t="s">
        <v>337</v>
      </c>
      <c r="C159" t="s">
        <v>31</v>
      </c>
      <c r="D159" t="s">
        <v>14</v>
      </c>
      <c r="E159">
        <v>21942</v>
      </c>
      <c r="F159">
        <v>0.34695297428923816</v>
      </c>
      <c r="G159">
        <f>VLOOKUP($A159,'1213 urban'!$A$4:$C$329,2,FALSE)</f>
        <v>0.569383439075972</v>
      </c>
      <c r="H159">
        <f>VLOOKUP($A159,'1213 urban'!$A$4:$C$329,3,FALSE)</f>
        <v>7</v>
      </c>
      <c r="I159">
        <f t="shared" si="59"/>
        <v>32</v>
      </c>
      <c r="J159" t="str">
        <f t="shared" si="60"/>
        <v/>
      </c>
      <c r="K159" t="str">
        <f t="shared" si="61"/>
        <v/>
      </c>
      <c r="L159" t="str">
        <f t="shared" si="62"/>
        <v>9999</v>
      </c>
      <c r="M159" t="str">
        <f t="shared" si="63"/>
        <v/>
      </c>
      <c r="N159" t="str">
        <f t="shared" si="64"/>
        <v/>
      </c>
      <c r="O159" t="str">
        <f t="shared" si="65"/>
        <v>9999</v>
      </c>
      <c r="P159" t="str">
        <f t="shared" si="66"/>
        <v/>
      </c>
      <c r="Q159" t="str">
        <f t="shared" si="67"/>
        <v/>
      </c>
      <c r="R159" t="str">
        <f t="shared" si="68"/>
        <v>9999</v>
      </c>
      <c r="S159" t="str">
        <f t="shared" si="69"/>
        <v/>
      </c>
      <c r="T159" t="str">
        <f t="shared" si="70"/>
        <v/>
      </c>
      <c r="U159" t="str">
        <f t="shared" si="71"/>
        <v>9999</v>
      </c>
      <c r="V159" t="str">
        <f t="shared" si="72"/>
        <v>Maldon</v>
      </c>
      <c r="W159">
        <f t="shared" si="73"/>
        <v>0.569383439075972</v>
      </c>
      <c r="X159">
        <f t="shared" si="74"/>
        <v>5</v>
      </c>
      <c r="Y159" t="str">
        <f t="shared" si="75"/>
        <v/>
      </c>
      <c r="Z159" t="str">
        <f t="shared" si="76"/>
        <v/>
      </c>
      <c r="AA159" t="str">
        <f t="shared" si="77"/>
        <v>9999</v>
      </c>
      <c r="AE159" t="s">
        <v>338</v>
      </c>
      <c r="AF159">
        <f t="shared" si="56"/>
        <v>26</v>
      </c>
      <c r="AG159">
        <f t="array" ref="AG159">INDEX($AF$1:$AF$326,MATCH(SMALL(COUNTIF($AF$1:$AF$326,"&lt;"&amp;$AF$1:$AF$326),ROW($AF159:$AG159)),COUNTIF($AF$1:$AF$326,"&lt;"&amp;$AF$1:$AF$326),0))</f>
        <v>159</v>
      </c>
      <c r="AH159" t="str">
        <f t="array" ref="AH159">INDEX($AE$1:$AE$326,SMALL(IF($AF$1:$AF$326=$AG159,ROW($AF$1:$AF$326)),COUNTIF($AG$1:$AG159,$AG159)),1)</f>
        <v>Colchester</v>
      </c>
      <c r="AI159">
        <f t="shared" si="57"/>
        <v>0.86172982896536221</v>
      </c>
      <c r="AN159" t="e">
        <f t="shared" si="58"/>
        <v>#N/A</v>
      </c>
    </row>
    <row r="160" spans="1:40" x14ac:dyDescent="0.25">
      <c r="A160" t="s">
        <v>338</v>
      </c>
      <c r="B160" t="s">
        <v>339</v>
      </c>
      <c r="C160" t="s">
        <v>58</v>
      </c>
      <c r="D160" t="s">
        <v>28</v>
      </c>
      <c r="E160">
        <v>33888</v>
      </c>
      <c r="F160">
        <v>0.44955625422851914</v>
      </c>
      <c r="G160">
        <f>VLOOKUP($A160,'1213 urban'!$A$4:$C$329,2,FALSE)</f>
        <v>0.55636692398636911</v>
      </c>
      <c r="H160">
        <f>VLOOKUP($A160,'1213 urban'!$A$4:$C$329,3,FALSE)</f>
        <v>8</v>
      </c>
      <c r="I160">
        <f t="shared" si="59"/>
        <v>26</v>
      </c>
      <c r="J160" t="str">
        <f t="shared" si="60"/>
        <v/>
      </c>
      <c r="K160" t="str">
        <f t="shared" si="61"/>
        <v/>
      </c>
      <c r="L160" t="str">
        <f t="shared" si="62"/>
        <v>9999</v>
      </c>
      <c r="M160" t="str">
        <f t="shared" si="63"/>
        <v/>
      </c>
      <c r="N160" t="str">
        <f t="shared" si="64"/>
        <v/>
      </c>
      <c r="O160" t="str">
        <f t="shared" si="65"/>
        <v>9999</v>
      </c>
      <c r="P160" t="str">
        <f t="shared" si="66"/>
        <v/>
      </c>
      <c r="Q160" t="str">
        <f t="shared" si="67"/>
        <v/>
      </c>
      <c r="R160" t="str">
        <f t="shared" si="68"/>
        <v>9999</v>
      </c>
      <c r="S160" t="str">
        <f t="shared" si="69"/>
        <v>Malvern Hills</v>
      </c>
      <c r="T160">
        <f t="shared" si="70"/>
        <v>0.55636692398636911</v>
      </c>
      <c r="U160">
        <f t="shared" si="71"/>
        <v>8</v>
      </c>
      <c r="V160" t="str">
        <f t="shared" si="72"/>
        <v/>
      </c>
      <c r="W160" t="str">
        <f t="shared" si="73"/>
        <v/>
      </c>
      <c r="X160" t="str">
        <f t="shared" si="74"/>
        <v>9999</v>
      </c>
      <c r="Y160" t="str">
        <f t="shared" si="75"/>
        <v/>
      </c>
      <c r="Z160" t="str">
        <f t="shared" si="76"/>
        <v/>
      </c>
      <c r="AA160" t="str">
        <f t="shared" si="77"/>
        <v>9999</v>
      </c>
      <c r="AE160" t="s">
        <v>340</v>
      </c>
      <c r="AF160">
        <f t="shared" si="56"/>
        <v>262</v>
      </c>
      <c r="AG160">
        <f t="array" ref="AG160">INDEX($AF$1:$AF$326,MATCH(SMALL(COUNTIF($AF$1:$AF$326,"&lt;"&amp;$AF$1:$AF$326),ROW($AF160:$AG160)),COUNTIF($AF$1:$AF$326,"&lt;"&amp;$AF$1:$AF$326),0))</f>
        <v>160</v>
      </c>
      <c r="AH160" t="str">
        <f t="array" ref="AH160">INDEX($AE$1:$AE$326,SMALL(IF($AF$1:$AF$326=$AG160,ROW($AF$1:$AF$326)),COUNTIF($AG$1:$AG160,$AG160)),1)</f>
        <v>Portsmouth</v>
      </c>
      <c r="AI160">
        <f t="shared" si="57"/>
        <v>0.86526781702913624</v>
      </c>
      <c r="AN160" t="e">
        <f t="shared" si="58"/>
        <v>#N/A</v>
      </c>
    </row>
    <row r="161" spans="1:40" x14ac:dyDescent="0.25">
      <c r="A161" t="s">
        <v>340</v>
      </c>
      <c r="B161" t="s">
        <v>341</v>
      </c>
      <c r="C161" t="s">
        <v>13</v>
      </c>
      <c r="D161" t="s">
        <v>35</v>
      </c>
      <c r="E161">
        <v>498779</v>
      </c>
      <c r="F161">
        <v>1</v>
      </c>
      <c r="G161">
        <f>VLOOKUP($A161,'1213 urban'!$A$4:$C$329,2,FALSE)</f>
        <v>1.2042200057593131</v>
      </c>
      <c r="H161">
        <f>VLOOKUP($A161,'1213 urban'!$A$4:$C$329,3,FALSE)</f>
        <v>276</v>
      </c>
      <c r="I161">
        <f t="shared" si="59"/>
        <v>262</v>
      </c>
      <c r="J161" t="str">
        <f t="shared" si="60"/>
        <v>Manchester</v>
      </c>
      <c r="K161">
        <f t="shared" si="61"/>
        <v>1.2042200057593131</v>
      </c>
      <c r="L161">
        <f t="shared" si="62"/>
        <v>61</v>
      </c>
      <c r="M161" t="str">
        <f t="shared" si="63"/>
        <v/>
      </c>
      <c r="N161" t="str">
        <f t="shared" si="64"/>
        <v/>
      </c>
      <c r="O161" t="str">
        <f t="shared" si="65"/>
        <v>9999</v>
      </c>
      <c r="P161" t="str">
        <f t="shared" si="66"/>
        <v/>
      </c>
      <c r="Q161" t="str">
        <f t="shared" si="67"/>
        <v/>
      </c>
      <c r="R161" t="str">
        <f t="shared" si="68"/>
        <v>9999</v>
      </c>
      <c r="S161" t="str">
        <f t="shared" si="69"/>
        <v/>
      </c>
      <c r="T161" t="str">
        <f t="shared" si="70"/>
        <v/>
      </c>
      <c r="U161" t="str">
        <f t="shared" si="71"/>
        <v>9999</v>
      </c>
      <c r="V161" t="str">
        <f t="shared" si="72"/>
        <v/>
      </c>
      <c r="W161" t="str">
        <f t="shared" si="73"/>
        <v/>
      </c>
      <c r="X161" t="str">
        <f t="shared" si="74"/>
        <v>9999</v>
      </c>
      <c r="Y161" t="str">
        <f t="shared" si="75"/>
        <v/>
      </c>
      <c r="Z161" t="str">
        <f t="shared" si="76"/>
        <v/>
      </c>
      <c r="AA161" t="str">
        <f t="shared" si="77"/>
        <v>9999</v>
      </c>
      <c r="AE161" t="s">
        <v>342</v>
      </c>
      <c r="AF161">
        <f t="shared" si="56"/>
        <v>298</v>
      </c>
      <c r="AG161">
        <f t="array" ref="AG161">INDEX($AF$1:$AF$326,MATCH(SMALL(COUNTIF($AF$1:$AF$326,"&lt;"&amp;$AF$1:$AF$326),ROW($AF161:$AG161)),COUNTIF($AF$1:$AF$326,"&lt;"&amp;$AF$1:$AF$326),0))</f>
        <v>161</v>
      </c>
      <c r="AH161" t="str">
        <f t="array" ref="AH161">INDEX($AE$1:$AE$326,SMALL(IF($AF$1:$AF$326=$AG161,ROW($AF$1:$AF$326)),COUNTIF($AG$1:$AG161,$AG161)),1)</f>
        <v>Woking</v>
      </c>
      <c r="AI161">
        <f t="shared" si="57"/>
        <v>0.87220458430729519</v>
      </c>
      <c r="AN161" t="e">
        <f t="shared" si="58"/>
        <v>#N/A</v>
      </c>
    </row>
    <row r="162" spans="1:40" x14ac:dyDescent="0.25">
      <c r="A162" t="s">
        <v>342</v>
      </c>
      <c r="B162" t="s">
        <v>343</v>
      </c>
      <c r="C162" t="s">
        <v>17</v>
      </c>
      <c r="D162" t="s">
        <v>23</v>
      </c>
      <c r="E162">
        <v>86702</v>
      </c>
      <c r="F162">
        <v>0.87019621618909015</v>
      </c>
      <c r="G162">
        <f>VLOOKUP($A162,'1213 urban'!$A$4:$C$329,2,FALSE)</f>
        <v>1.6619731314343751</v>
      </c>
      <c r="H162">
        <f>VLOOKUP($A162,'1213 urban'!$A$4:$C$329,3,FALSE)</f>
        <v>36</v>
      </c>
      <c r="I162">
        <f t="shared" si="59"/>
        <v>298</v>
      </c>
      <c r="J162" t="str">
        <f t="shared" si="60"/>
        <v/>
      </c>
      <c r="K162" t="str">
        <f t="shared" si="61"/>
        <v/>
      </c>
      <c r="L162" t="str">
        <f t="shared" si="62"/>
        <v>9999</v>
      </c>
      <c r="M162" t="str">
        <f t="shared" si="63"/>
        <v/>
      </c>
      <c r="N162" t="str">
        <f t="shared" si="64"/>
        <v/>
      </c>
      <c r="O162" t="str">
        <f t="shared" si="65"/>
        <v>9999</v>
      </c>
      <c r="P162" t="str">
        <f t="shared" si="66"/>
        <v>Mansfield</v>
      </c>
      <c r="Q162">
        <f t="shared" si="67"/>
        <v>1.6619731314343751</v>
      </c>
      <c r="R162">
        <f t="shared" si="68"/>
        <v>56</v>
      </c>
      <c r="S162" t="str">
        <f t="shared" si="69"/>
        <v/>
      </c>
      <c r="T162" t="str">
        <f t="shared" si="70"/>
        <v/>
      </c>
      <c r="U162" t="str">
        <f t="shared" si="71"/>
        <v>9999</v>
      </c>
      <c r="V162" t="str">
        <f t="shared" si="72"/>
        <v/>
      </c>
      <c r="W162" t="str">
        <f t="shared" si="73"/>
        <v/>
      </c>
      <c r="X162" t="str">
        <f t="shared" si="74"/>
        <v>9999</v>
      </c>
      <c r="Y162" t="str">
        <f t="shared" si="75"/>
        <v/>
      </c>
      <c r="Z162" t="str">
        <f t="shared" si="76"/>
        <v/>
      </c>
      <c r="AA162" t="str">
        <f t="shared" si="77"/>
        <v>9999</v>
      </c>
      <c r="AE162" t="s">
        <v>344</v>
      </c>
      <c r="AF162">
        <f t="shared" si="56"/>
        <v>205</v>
      </c>
      <c r="AG162">
        <f t="array" ref="AG162">INDEX($AF$1:$AF$326,MATCH(SMALL(COUNTIF($AF$1:$AF$326,"&lt;"&amp;$AF$1:$AF$326),ROW($AF162:$AG162)),COUNTIF($AF$1:$AF$326,"&lt;"&amp;$AF$1:$AF$326),0))</f>
        <v>162</v>
      </c>
      <c r="AH162" t="str">
        <f t="array" ref="AH162">INDEX($AE$1:$AE$326,SMALL(IF($AF$1:$AF$326=$AG162,ROW($AF$1:$AF$326)),COUNTIF($AG$1:$AG162,$AG162)),1)</f>
        <v>Chelmsford</v>
      </c>
      <c r="AI162">
        <f t="shared" si="57"/>
        <v>0.87280917857394247</v>
      </c>
      <c r="AN162" t="e">
        <f t="shared" si="58"/>
        <v>#N/A</v>
      </c>
    </row>
    <row r="163" spans="1:40" x14ac:dyDescent="0.25">
      <c r="A163" t="s">
        <v>344</v>
      </c>
      <c r="B163" t="s">
        <v>345</v>
      </c>
      <c r="C163" t="s">
        <v>9</v>
      </c>
      <c r="D163" t="s">
        <v>23</v>
      </c>
      <c r="E163">
        <v>230097</v>
      </c>
      <c r="F163">
        <v>0.89636889898285543</v>
      </c>
      <c r="G163">
        <f>VLOOKUP($A163,'1213 urban'!$A$4:$C$329,2,FALSE)</f>
        <v>0.98784790278322232</v>
      </c>
      <c r="H163">
        <f>VLOOKUP($A163,'1213 urban'!$A$4:$C$329,3,FALSE)</f>
        <v>63</v>
      </c>
      <c r="I163">
        <f t="shared" si="59"/>
        <v>205</v>
      </c>
      <c r="J163" t="str">
        <f t="shared" si="60"/>
        <v/>
      </c>
      <c r="K163" t="str">
        <f t="shared" si="61"/>
        <v/>
      </c>
      <c r="L163" t="str">
        <f t="shared" si="62"/>
        <v>9999</v>
      </c>
      <c r="M163" t="str">
        <f t="shared" si="63"/>
        <v/>
      </c>
      <c r="N163" t="str">
        <f t="shared" si="64"/>
        <v/>
      </c>
      <c r="O163" t="str">
        <f t="shared" si="65"/>
        <v>9999</v>
      </c>
      <c r="P163" t="str">
        <f t="shared" si="66"/>
        <v>Medway</v>
      </c>
      <c r="Q163">
        <f t="shared" si="67"/>
        <v>0.98784790278322232</v>
      </c>
      <c r="R163">
        <f t="shared" si="68"/>
        <v>39</v>
      </c>
      <c r="S163" t="str">
        <f t="shared" si="69"/>
        <v/>
      </c>
      <c r="T163" t="str">
        <f t="shared" si="70"/>
        <v/>
      </c>
      <c r="U163" t="str">
        <f t="shared" si="71"/>
        <v>9999</v>
      </c>
      <c r="V163" t="str">
        <f t="shared" si="72"/>
        <v/>
      </c>
      <c r="W163" t="str">
        <f t="shared" si="73"/>
        <v/>
      </c>
      <c r="X163" t="str">
        <f t="shared" si="74"/>
        <v>9999</v>
      </c>
      <c r="Y163" t="str">
        <f t="shared" si="75"/>
        <v/>
      </c>
      <c r="Z163" t="str">
        <f t="shared" si="76"/>
        <v/>
      </c>
      <c r="AA163" t="str">
        <f t="shared" si="77"/>
        <v>9999</v>
      </c>
      <c r="AE163" t="s">
        <v>346</v>
      </c>
      <c r="AF163">
        <f t="shared" si="56"/>
        <v>101</v>
      </c>
      <c r="AG163">
        <f t="array" ref="AG163">INDEX($AF$1:$AF$326,MATCH(SMALL(COUNTIF($AF$1:$AF$326,"&lt;"&amp;$AF$1:$AF$326),ROW($AF163:$AG163)),COUNTIF($AF$1:$AF$326,"&lt;"&amp;$AF$1:$AF$326),0))</f>
        <v>163</v>
      </c>
      <c r="AH163" t="str">
        <f t="array" ref="AH163">INDEX($AE$1:$AE$326,SMALL(IF($AF$1:$AF$326=$AG163,ROW($AF$1:$AF$326)),COUNTIF($AG$1:$AG163,$AG163)),1)</f>
        <v>Breckland</v>
      </c>
      <c r="AI163">
        <f t="shared" si="57"/>
        <v>0.87343179291726214</v>
      </c>
      <c r="AN163" t="e">
        <f t="shared" si="58"/>
        <v>#N/A</v>
      </c>
    </row>
    <row r="164" spans="1:40" x14ac:dyDescent="0.25">
      <c r="A164" t="s">
        <v>346</v>
      </c>
      <c r="B164" t="s">
        <v>347</v>
      </c>
      <c r="C164" t="s">
        <v>17</v>
      </c>
      <c r="D164" t="s">
        <v>14</v>
      </c>
      <c r="E164">
        <v>26561</v>
      </c>
      <c r="F164">
        <v>0.53685699848408286</v>
      </c>
      <c r="G164">
        <f>VLOOKUP($A164,'1213 urban'!$A$4:$C$329,2,FALSE)</f>
        <v>0.73448402497245679</v>
      </c>
      <c r="H164">
        <f>VLOOKUP($A164,'1213 urban'!$A$4:$C$329,3,FALSE)</f>
        <v>6</v>
      </c>
      <c r="I164">
        <f t="shared" si="59"/>
        <v>101</v>
      </c>
      <c r="J164" t="str">
        <f t="shared" si="60"/>
        <v/>
      </c>
      <c r="K164" t="str">
        <f t="shared" si="61"/>
        <v/>
      </c>
      <c r="L164" t="str">
        <f t="shared" si="62"/>
        <v>9999</v>
      </c>
      <c r="M164" t="str">
        <f t="shared" si="63"/>
        <v/>
      </c>
      <c r="N164" t="str">
        <f t="shared" si="64"/>
        <v/>
      </c>
      <c r="O164" t="str">
        <f t="shared" si="65"/>
        <v>9999</v>
      </c>
      <c r="P164" t="str">
        <f t="shared" si="66"/>
        <v/>
      </c>
      <c r="Q164" t="str">
        <f t="shared" si="67"/>
        <v/>
      </c>
      <c r="R164" t="str">
        <f t="shared" si="68"/>
        <v>9999</v>
      </c>
      <c r="S164" t="str">
        <f t="shared" si="69"/>
        <v/>
      </c>
      <c r="T164" t="str">
        <f t="shared" si="70"/>
        <v/>
      </c>
      <c r="U164" t="str">
        <f t="shared" si="71"/>
        <v>9999</v>
      </c>
      <c r="V164" t="str">
        <f t="shared" si="72"/>
        <v>Melton</v>
      </c>
      <c r="W164">
        <f t="shared" si="73"/>
        <v>0.73448402497245679</v>
      </c>
      <c r="X164">
        <f t="shared" si="74"/>
        <v>11</v>
      </c>
      <c r="Y164" t="str">
        <f t="shared" si="75"/>
        <v/>
      </c>
      <c r="Z164" t="str">
        <f t="shared" si="76"/>
        <v/>
      </c>
      <c r="AA164" t="str">
        <f t="shared" si="77"/>
        <v>9999</v>
      </c>
      <c r="AE164" t="s">
        <v>348</v>
      </c>
      <c r="AF164">
        <f t="shared" si="56"/>
        <v>16</v>
      </c>
      <c r="AG164">
        <f t="array" ref="AG164">INDEX($AF$1:$AF$326,MATCH(SMALL(COUNTIF($AF$1:$AF$326,"&lt;"&amp;$AF$1:$AF$326),ROW($AF164:$AG164)),COUNTIF($AF$1:$AF$326,"&lt;"&amp;$AF$1:$AF$326),0))</f>
        <v>164</v>
      </c>
      <c r="AH164" t="str">
        <f t="array" ref="AH164">INDEX($AE$1:$AE$326,SMALL(IF($AF$1:$AF$326=$AG164,ROW($AF$1:$AF$326)),COUNTIF($AG$1:$AG164,$AG164)),1)</f>
        <v>Dacorum</v>
      </c>
      <c r="AI164">
        <f t="shared" si="57"/>
        <v>0.87695337770813264</v>
      </c>
      <c r="AN164" t="e">
        <f t="shared" si="58"/>
        <v>#N/A</v>
      </c>
    </row>
    <row r="165" spans="1:40" x14ac:dyDescent="0.25">
      <c r="A165" t="s">
        <v>348</v>
      </c>
      <c r="B165" t="s">
        <v>349</v>
      </c>
      <c r="C165" t="s">
        <v>51</v>
      </c>
      <c r="D165" t="s">
        <v>14</v>
      </c>
      <c r="E165">
        <v>49298</v>
      </c>
      <c r="F165">
        <v>0.45220055403694803</v>
      </c>
      <c r="G165">
        <f>VLOOKUP($A165,'1213 urban'!$A$4:$C$329,2,FALSE)</f>
        <v>0.5175090564084871</v>
      </c>
      <c r="H165">
        <f>VLOOKUP($A165,'1213 urban'!$A$4:$C$329,3,FALSE)</f>
        <v>9</v>
      </c>
      <c r="I165">
        <f t="shared" si="59"/>
        <v>16</v>
      </c>
      <c r="J165" t="str">
        <f t="shared" si="60"/>
        <v/>
      </c>
      <c r="K165" t="str">
        <f t="shared" si="61"/>
        <v/>
      </c>
      <c r="L165" t="str">
        <f t="shared" si="62"/>
        <v>9999</v>
      </c>
      <c r="M165" t="str">
        <f t="shared" si="63"/>
        <v/>
      </c>
      <c r="N165" t="str">
        <f t="shared" si="64"/>
        <v/>
      </c>
      <c r="O165" t="str">
        <f t="shared" si="65"/>
        <v>9999</v>
      </c>
      <c r="P165" t="str">
        <f t="shared" si="66"/>
        <v/>
      </c>
      <c r="Q165" t="str">
        <f t="shared" si="67"/>
        <v/>
      </c>
      <c r="R165" t="str">
        <f t="shared" si="68"/>
        <v>9999</v>
      </c>
      <c r="S165" t="str">
        <f t="shared" si="69"/>
        <v/>
      </c>
      <c r="T165" t="str">
        <f t="shared" si="70"/>
        <v/>
      </c>
      <c r="U165" t="str">
        <f t="shared" si="71"/>
        <v>9999</v>
      </c>
      <c r="V165" t="str">
        <f t="shared" si="72"/>
        <v>Mendip</v>
      </c>
      <c r="W165">
        <f t="shared" si="73"/>
        <v>0.5175090564084871</v>
      </c>
      <c r="X165">
        <f t="shared" si="74"/>
        <v>2</v>
      </c>
      <c r="Y165" t="str">
        <f t="shared" si="75"/>
        <v/>
      </c>
      <c r="Z165" t="str">
        <f t="shared" si="76"/>
        <v/>
      </c>
      <c r="AA165" t="str">
        <f t="shared" si="77"/>
        <v>9999</v>
      </c>
      <c r="AE165" t="s">
        <v>350</v>
      </c>
      <c r="AF165">
        <f t="shared" si="56"/>
        <v>72</v>
      </c>
      <c r="AG165">
        <f t="array" ref="AG165">INDEX($AF$1:$AF$326,MATCH(SMALL(COUNTIF($AF$1:$AF$326,"&lt;"&amp;$AF$1:$AF$326),ROW($AF165:$AG165)),COUNTIF($AF$1:$AF$326,"&lt;"&amp;$AF$1:$AF$326),0))</f>
        <v>165</v>
      </c>
      <c r="AH165" t="str">
        <f t="array" ref="AH165">INDEX($AE$1:$AE$326,SMALL(IF($AF$1:$AF$326=$AG165,ROW($AF$1:$AF$326)),COUNTIF($AG$1:$AG165,$AG165)),1)</f>
        <v>South Bucks</v>
      </c>
      <c r="AI165">
        <f t="shared" si="57"/>
        <v>0.87841884607706133</v>
      </c>
      <c r="AN165" t="e">
        <f t="shared" si="58"/>
        <v>#N/A</v>
      </c>
    </row>
    <row r="166" spans="1:40" x14ac:dyDescent="0.25">
      <c r="A166" t="s">
        <v>350</v>
      </c>
      <c r="B166" t="s">
        <v>351</v>
      </c>
      <c r="C166" t="s">
        <v>34</v>
      </c>
      <c r="D166" t="s">
        <v>35</v>
      </c>
      <c r="E166">
        <v>208794</v>
      </c>
      <c r="F166">
        <v>1</v>
      </c>
      <c r="G166">
        <f>VLOOKUP($A166,'1213 urban'!$A$4:$C$329,2,FALSE)</f>
        <v>0.68266289095092414</v>
      </c>
      <c r="H166">
        <f>VLOOKUP($A166,'1213 urban'!$A$4:$C$329,3,FALSE)</f>
        <v>81</v>
      </c>
      <c r="I166">
        <f t="shared" si="59"/>
        <v>72</v>
      </c>
      <c r="J166" t="str">
        <f t="shared" si="60"/>
        <v>Merton</v>
      </c>
      <c r="K166">
        <f t="shared" si="61"/>
        <v>0.68266289095092414</v>
      </c>
      <c r="L166">
        <f t="shared" si="62"/>
        <v>13</v>
      </c>
      <c r="M166" t="str">
        <f t="shared" si="63"/>
        <v/>
      </c>
      <c r="N166" t="str">
        <f t="shared" si="64"/>
        <v/>
      </c>
      <c r="O166" t="str">
        <f t="shared" si="65"/>
        <v>9999</v>
      </c>
      <c r="P166" t="str">
        <f t="shared" si="66"/>
        <v/>
      </c>
      <c r="Q166" t="str">
        <f t="shared" si="67"/>
        <v/>
      </c>
      <c r="R166" t="str">
        <f t="shared" si="68"/>
        <v>9999</v>
      </c>
      <c r="S166" t="str">
        <f t="shared" si="69"/>
        <v/>
      </c>
      <c r="T166" t="str">
        <f t="shared" si="70"/>
        <v/>
      </c>
      <c r="U166" t="str">
        <f t="shared" si="71"/>
        <v>9999</v>
      </c>
      <c r="V166" t="str">
        <f t="shared" si="72"/>
        <v/>
      </c>
      <c r="W166" t="str">
        <f t="shared" si="73"/>
        <v/>
      </c>
      <c r="X166" t="str">
        <f t="shared" si="74"/>
        <v>9999</v>
      </c>
      <c r="Y166" t="str">
        <f t="shared" si="75"/>
        <v/>
      </c>
      <c r="Z166" t="str">
        <f t="shared" si="76"/>
        <v/>
      </c>
      <c r="AA166" t="str">
        <f t="shared" si="77"/>
        <v>9999</v>
      </c>
      <c r="AE166" t="s">
        <v>352</v>
      </c>
      <c r="AF166">
        <f t="shared" si="56"/>
        <v>230</v>
      </c>
      <c r="AG166">
        <f t="array" ref="AG166">INDEX($AF$1:$AF$326,MATCH(SMALL(COUNTIF($AF$1:$AF$326,"&lt;"&amp;$AF$1:$AF$326),ROW($AF166:$AG166)),COUNTIF($AF$1:$AF$326,"&lt;"&amp;$AF$1:$AF$326),0))</f>
        <v>166</v>
      </c>
      <c r="AH166" t="str">
        <f t="array" ref="AH166">INDEX($AE$1:$AE$326,SMALL(IF($AF$1:$AF$326=$AG166,ROW($AF$1:$AF$326)),COUNTIF($AG$1:$AG166,$AG166)),1)</f>
        <v>Shropshire</v>
      </c>
      <c r="AI166">
        <f t="shared" si="57"/>
        <v>0.87982832618025753</v>
      </c>
      <c r="AN166" t="e">
        <f t="shared" si="58"/>
        <v>#N/A</v>
      </c>
    </row>
    <row r="167" spans="1:40" x14ac:dyDescent="0.25">
      <c r="A167" t="s">
        <v>352</v>
      </c>
      <c r="B167" t="s">
        <v>353</v>
      </c>
      <c r="C167" t="s">
        <v>51</v>
      </c>
      <c r="D167" t="s">
        <v>14</v>
      </c>
      <c r="E167">
        <v>20918</v>
      </c>
      <c r="F167">
        <v>0.27491851540321732</v>
      </c>
      <c r="G167">
        <f>VLOOKUP($A167,'1213 urban'!$A$4:$C$329,2,FALSE)</f>
        <v>1.0670731707317074</v>
      </c>
      <c r="H167">
        <f>VLOOKUP($A167,'1213 urban'!$A$4:$C$329,3,FALSE)</f>
        <v>7</v>
      </c>
      <c r="I167">
        <f t="shared" si="59"/>
        <v>230</v>
      </c>
      <c r="J167" t="str">
        <f t="shared" si="60"/>
        <v/>
      </c>
      <c r="K167" t="str">
        <f t="shared" si="61"/>
        <v/>
      </c>
      <c r="L167" t="str">
        <f t="shared" si="62"/>
        <v>9999</v>
      </c>
      <c r="M167" t="str">
        <f t="shared" si="63"/>
        <v/>
      </c>
      <c r="N167" t="str">
        <f t="shared" si="64"/>
        <v/>
      </c>
      <c r="O167" t="str">
        <f t="shared" si="65"/>
        <v>9999</v>
      </c>
      <c r="P167" t="str">
        <f t="shared" si="66"/>
        <v/>
      </c>
      <c r="Q167" t="str">
        <f t="shared" si="67"/>
        <v/>
      </c>
      <c r="R167" t="str">
        <f t="shared" si="68"/>
        <v>9999</v>
      </c>
      <c r="S167" t="str">
        <f t="shared" si="69"/>
        <v/>
      </c>
      <c r="T167" t="str">
        <f t="shared" si="70"/>
        <v/>
      </c>
      <c r="U167" t="str">
        <f t="shared" si="71"/>
        <v>9999</v>
      </c>
      <c r="V167" t="str">
        <f t="shared" si="72"/>
        <v>Mid Devon</v>
      </c>
      <c r="W167">
        <f t="shared" si="73"/>
        <v>1.0670731707317074</v>
      </c>
      <c r="X167">
        <f t="shared" si="74"/>
        <v>25</v>
      </c>
      <c r="Y167" t="str">
        <f t="shared" si="75"/>
        <v/>
      </c>
      <c r="Z167" t="str">
        <f t="shared" si="76"/>
        <v/>
      </c>
      <c r="AA167" t="str">
        <f t="shared" si="77"/>
        <v>9999</v>
      </c>
      <c r="AE167" t="s">
        <v>354</v>
      </c>
      <c r="AF167" t="str">
        <f t="shared" si="56"/>
        <v>9999</v>
      </c>
      <c r="AG167">
        <f t="array" ref="AG167">INDEX($AF$1:$AF$326,MATCH(SMALL(COUNTIF($AF$1:$AF$326,"&lt;"&amp;$AF$1:$AF$326),ROW($AF167:$AG167)),COUNTIF($AF$1:$AF$326,"&lt;"&amp;$AF$1:$AF$326),0))</f>
        <v>167</v>
      </c>
      <c r="AH167" t="str">
        <f t="array" ref="AH167">INDEX($AE$1:$AE$326,SMALL(IF($AF$1:$AF$326=$AG167,ROW($AF$1:$AF$326)),COUNTIF($AG$1:$AG167,$AG167)),1)</f>
        <v>Charnwood</v>
      </c>
      <c r="AI167">
        <f t="shared" si="57"/>
        <v>0.8835037233371198</v>
      </c>
      <c r="AN167" t="e">
        <f t="shared" si="58"/>
        <v>#N/A</v>
      </c>
    </row>
    <row r="168" spans="1:40" x14ac:dyDescent="0.25">
      <c r="A168" t="s">
        <v>354</v>
      </c>
      <c r="B168" t="s">
        <v>355</v>
      </c>
      <c r="C168" t="s">
        <v>31</v>
      </c>
      <c r="D168" t="s">
        <v>14</v>
      </c>
      <c r="E168">
        <v>18612</v>
      </c>
      <c r="F168">
        <v>0.19594260267194458</v>
      </c>
      <c r="G168" t="str">
        <f>VLOOKUP($A168,'1213 urban'!$A$4:$C$329,2,FALSE)</f>
        <v/>
      </c>
      <c r="H168" t="str">
        <f>VLOOKUP($A168,'1213 urban'!$A$4:$C$329,3,FALSE)</f>
        <v/>
      </c>
      <c r="I168" t="str">
        <f t="shared" si="59"/>
        <v>9999</v>
      </c>
      <c r="J168" t="str">
        <f t="shared" si="60"/>
        <v/>
      </c>
      <c r="K168" t="str">
        <f t="shared" si="61"/>
        <v/>
      </c>
      <c r="L168" t="str">
        <f t="shared" si="62"/>
        <v>9999</v>
      </c>
      <c r="M168" t="str">
        <f t="shared" si="63"/>
        <v/>
      </c>
      <c r="N168" t="str">
        <f t="shared" si="64"/>
        <v/>
      </c>
      <c r="O168" t="str">
        <f t="shared" si="65"/>
        <v>9999</v>
      </c>
      <c r="P168" t="str">
        <f t="shared" si="66"/>
        <v/>
      </c>
      <c r="Q168" t="str">
        <f t="shared" si="67"/>
        <v/>
      </c>
      <c r="R168" t="str">
        <f t="shared" si="68"/>
        <v>9999</v>
      </c>
      <c r="S168" t="str">
        <f t="shared" si="69"/>
        <v/>
      </c>
      <c r="T168" t="str">
        <f t="shared" si="70"/>
        <v/>
      </c>
      <c r="U168" t="str">
        <f t="shared" si="71"/>
        <v>9999</v>
      </c>
      <c r="V168" t="str">
        <f t="shared" si="72"/>
        <v>Mid Suffolk</v>
      </c>
      <c r="W168" t="str">
        <f t="shared" si="73"/>
        <v/>
      </c>
      <c r="X168" t="str">
        <f t="shared" si="74"/>
        <v>9999</v>
      </c>
      <c r="Y168" t="str">
        <f t="shared" si="75"/>
        <v/>
      </c>
      <c r="Z168" t="str">
        <f t="shared" si="76"/>
        <v/>
      </c>
      <c r="AA168" t="str">
        <f t="shared" si="77"/>
        <v>9999</v>
      </c>
      <c r="AE168" t="s">
        <v>356</v>
      </c>
      <c r="AF168">
        <f t="shared" si="56"/>
        <v>29</v>
      </c>
      <c r="AG168">
        <f t="array" ref="AG168">INDEX($AF$1:$AF$326,MATCH(SMALL(COUNTIF($AF$1:$AF$326,"&lt;"&amp;$AF$1:$AF$326),ROW($AF168:$AG168)),COUNTIF($AF$1:$AF$326,"&lt;"&amp;$AF$1:$AF$326),0))</f>
        <v>168</v>
      </c>
      <c r="AH168" t="str">
        <f t="array" ref="AH168">INDEX($AE$1:$AE$326,SMALL(IF($AF$1:$AF$326=$AG168,ROW($AF$1:$AF$326)),COUNTIF($AG$1:$AG168,$AG168)),1)</f>
        <v>Hart</v>
      </c>
      <c r="AI168">
        <f t="shared" si="57"/>
        <v>0.887350814144372</v>
      </c>
      <c r="AN168" t="e">
        <f t="shared" si="58"/>
        <v>#N/A</v>
      </c>
    </row>
    <row r="169" spans="1:40" x14ac:dyDescent="0.25">
      <c r="A169" t="s">
        <v>356</v>
      </c>
      <c r="B169" t="s">
        <v>357</v>
      </c>
      <c r="C169" t="s">
        <v>9</v>
      </c>
      <c r="D169" t="s">
        <v>14</v>
      </c>
      <c r="E169">
        <v>100807</v>
      </c>
      <c r="F169">
        <v>0.76106027662016063</v>
      </c>
      <c r="G169">
        <f>VLOOKUP($A169,'1213 urban'!$A$4:$C$329,2,FALSE)</f>
        <v>0.56477539317056213</v>
      </c>
      <c r="H169">
        <f>VLOOKUP($A169,'1213 urban'!$A$4:$C$329,3,FALSE)</f>
        <v>26</v>
      </c>
      <c r="I169">
        <f t="shared" si="59"/>
        <v>29</v>
      </c>
      <c r="J169" t="str">
        <f t="shared" si="60"/>
        <v/>
      </c>
      <c r="K169" t="str">
        <f t="shared" si="61"/>
        <v/>
      </c>
      <c r="L169" t="str">
        <f t="shared" si="62"/>
        <v>9999</v>
      </c>
      <c r="M169" t="str">
        <f t="shared" si="63"/>
        <v/>
      </c>
      <c r="N169" t="str">
        <f t="shared" si="64"/>
        <v/>
      </c>
      <c r="O169" t="str">
        <f t="shared" si="65"/>
        <v>9999</v>
      </c>
      <c r="P169" t="str">
        <f t="shared" si="66"/>
        <v/>
      </c>
      <c r="Q169" t="str">
        <f t="shared" si="67"/>
        <v/>
      </c>
      <c r="R169" t="str">
        <f t="shared" si="68"/>
        <v>9999</v>
      </c>
      <c r="S169" t="str">
        <f t="shared" si="69"/>
        <v/>
      </c>
      <c r="T169" t="str">
        <f t="shared" si="70"/>
        <v/>
      </c>
      <c r="U169" t="str">
        <f t="shared" si="71"/>
        <v>9999</v>
      </c>
      <c r="V169" t="str">
        <f t="shared" si="72"/>
        <v>Mid Sussex</v>
      </c>
      <c r="W169">
        <f t="shared" si="73"/>
        <v>0.56477539317056213</v>
      </c>
      <c r="X169">
        <f t="shared" si="74"/>
        <v>4</v>
      </c>
      <c r="Y169" t="str">
        <f t="shared" si="75"/>
        <v/>
      </c>
      <c r="Z169" t="str">
        <f t="shared" si="76"/>
        <v/>
      </c>
      <c r="AA169" t="str">
        <f t="shared" si="77"/>
        <v>9999</v>
      </c>
      <c r="AE169" t="s">
        <v>358</v>
      </c>
      <c r="AF169">
        <f t="shared" si="56"/>
        <v>251</v>
      </c>
      <c r="AG169">
        <f t="array" ref="AG169">INDEX($AF$1:$AF$326,MATCH(SMALL(COUNTIF($AF$1:$AF$326,"&lt;"&amp;$AF$1:$AF$326),ROW($AF169:$AG169)),COUNTIF($AF$1:$AF$326,"&lt;"&amp;$AF$1:$AF$326),0))</f>
        <v>169</v>
      </c>
      <c r="AH169" t="str">
        <f t="array" ref="AH169">INDEX($AE$1:$AE$326,SMALL(IF($AF$1:$AF$326=$AG169,ROW($AF$1:$AF$326)),COUNTIF($AG$1:$AG169,$AG169)),1)</f>
        <v>Surrey Heath</v>
      </c>
      <c r="AI169">
        <f t="shared" si="57"/>
        <v>0.88797624663540253</v>
      </c>
      <c r="AN169" t="e">
        <f t="shared" si="58"/>
        <v>#N/A</v>
      </c>
    </row>
    <row r="170" spans="1:40" x14ac:dyDescent="0.25">
      <c r="A170" t="s">
        <v>358</v>
      </c>
      <c r="B170" t="s">
        <v>359</v>
      </c>
      <c r="C170" t="s">
        <v>165</v>
      </c>
      <c r="D170" t="s">
        <v>10</v>
      </c>
      <c r="E170">
        <v>142370</v>
      </c>
      <c r="F170">
        <v>1</v>
      </c>
      <c r="G170">
        <f>VLOOKUP($A170,'1213 urban'!$A$4:$C$329,2,FALSE)</f>
        <v>1.1418783899514702</v>
      </c>
      <c r="H170">
        <f>VLOOKUP($A170,'1213 urban'!$A$4:$C$329,3,FALSE)</f>
        <v>24</v>
      </c>
      <c r="I170">
        <f t="shared" si="59"/>
        <v>251</v>
      </c>
      <c r="J170" t="str">
        <f t="shared" si="60"/>
        <v/>
      </c>
      <c r="K170" t="str">
        <f t="shared" si="61"/>
        <v/>
      </c>
      <c r="L170" t="str">
        <f t="shared" si="62"/>
        <v>9999</v>
      </c>
      <c r="M170" t="str">
        <f t="shared" si="63"/>
        <v>Middlesbrough</v>
      </c>
      <c r="N170">
        <f t="shared" si="64"/>
        <v>1.1418783899514702</v>
      </c>
      <c r="O170">
        <f t="shared" si="65"/>
        <v>29</v>
      </c>
      <c r="P170" t="str">
        <f t="shared" si="66"/>
        <v/>
      </c>
      <c r="Q170" t="str">
        <f t="shared" si="67"/>
        <v/>
      </c>
      <c r="R170" t="str">
        <f t="shared" si="68"/>
        <v>9999</v>
      </c>
      <c r="S170" t="str">
        <f t="shared" si="69"/>
        <v/>
      </c>
      <c r="T170" t="str">
        <f t="shared" si="70"/>
        <v/>
      </c>
      <c r="U170" t="str">
        <f t="shared" si="71"/>
        <v>9999</v>
      </c>
      <c r="V170" t="str">
        <f t="shared" si="72"/>
        <v/>
      </c>
      <c r="W170" t="str">
        <f t="shared" si="73"/>
        <v/>
      </c>
      <c r="X170" t="str">
        <f t="shared" si="74"/>
        <v>9999</v>
      </c>
      <c r="Y170" t="str">
        <f t="shared" si="75"/>
        <v/>
      </c>
      <c r="Z170" t="str">
        <f t="shared" si="76"/>
        <v/>
      </c>
      <c r="AA170" t="str">
        <f t="shared" si="77"/>
        <v>9999</v>
      </c>
      <c r="AE170" t="s">
        <v>360</v>
      </c>
      <c r="AF170">
        <f t="shared" si="56"/>
        <v>130</v>
      </c>
      <c r="AG170">
        <f t="array" ref="AG170">INDEX($AF$1:$AF$326,MATCH(SMALL(COUNTIF($AF$1:$AF$326,"&lt;"&amp;$AF$1:$AF$326),ROW($AF170:$AG170)),COUNTIF($AF$1:$AF$326,"&lt;"&amp;$AF$1:$AF$326),0))</f>
        <v>170</v>
      </c>
      <c r="AH170" t="str">
        <f t="array" ref="AH170">INDEX($AE$1:$AE$326,SMALL(IF($AF$1:$AF$326=$AG170,ROW($AF$1:$AF$326)),COUNTIF($AG$1:$AG170,$AG170)),1)</f>
        <v>Bury</v>
      </c>
      <c r="AI170">
        <f t="shared" si="57"/>
        <v>0.89340636808342366</v>
      </c>
      <c r="AN170" t="e">
        <f t="shared" si="58"/>
        <v>#N/A</v>
      </c>
    </row>
    <row r="171" spans="1:40" x14ac:dyDescent="0.25">
      <c r="A171" t="s">
        <v>360</v>
      </c>
      <c r="B171" t="s">
        <v>361</v>
      </c>
      <c r="C171" t="s">
        <v>9</v>
      </c>
      <c r="D171" t="s">
        <v>23</v>
      </c>
      <c r="E171">
        <v>220306</v>
      </c>
      <c r="F171">
        <v>0.9122514979482147</v>
      </c>
      <c r="G171">
        <f>VLOOKUP($A171,'1213 urban'!$A$4:$C$329,2,FALSE)</f>
        <v>0.79837929004121633</v>
      </c>
      <c r="H171">
        <f>VLOOKUP($A171,'1213 urban'!$A$4:$C$329,3,FALSE)</f>
        <v>80</v>
      </c>
      <c r="I171">
        <f t="shared" si="59"/>
        <v>130</v>
      </c>
      <c r="J171" t="str">
        <f t="shared" si="60"/>
        <v/>
      </c>
      <c r="K171" t="str">
        <f t="shared" si="61"/>
        <v/>
      </c>
      <c r="L171" t="str">
        <f t="shared" si="62"/>
        <v>9999</v>
      </c>
      <c r="M171" t="str">
        <f t="shared" si="63"/>
        <v/>
      </c>
      <c r="N171" t="str">
        <f t="shared" si="64"/>
        <v/>
      </c>
      <c r="O171" t="str">
        <f t="shared" si="65"/>
        <v>9999</v>
      </c>
      <c r="P171" t="str">
        <f t="shared" si="66"/>
        <v>Milton Keynes</v>
      </c>
      <c r="Q171">
        <f t="shared" si="67"/>
        <v>0.79837929004121633</v>
      </c>
      <c r="R171">
        <f t="shared" si="68"/>
        <v>17</v>
      </c>
      <c r="S171" t="str">
        <f t="shared" si="69"/>
        <v/>
      </c>
      <c r="T171" t="str">
        <f t="shared" si="70"/>
        <v/>
      </c>
      <c r="U171" t="str">
        <f t="shared" si="71"/>
        <v>9999</v>
      </c>
      <c r="V171" t="str">
        <f t="shared" si="72"/>
        <v/>
      </c>
      <c r="W171" t="str">
        <f t="shared" si="73"/>
        <v/>
      </c>
      <c r="X171" t="str">
        <f t="shared" si="74"/>
        <v>9999</v>
      </c>
      <c r="Y171" t="str">
        <f t="shared" si="75"/>
        <v/>
      </c>
      <c r="Z171" t="str">
        <f t="shared" si="76"/>
        <v/>
      </c>
      <c r="AA171" t="str">
        <f t="shared" si="77"/>
        <v>9999</v>
      </c>
      <c r="AE171" t="s">
        <v>362</v>
      </c>
      <c r="AF171">
        <f t="shared" si="56"/>
        <v>1</v>
      </c>
      <c r="AG171">
        <f t="array" ref="AG171">INDEX($AF$1:$AF$326,MATCH(SMALL(COUNTIF($AF$1:$AF$326,"&lt;"&amp;$AF$1:$AF$326),ROW($AF171:$AG171)),COUNTIF($AF$1:$AF$326,"&lt;"&amp;$AF$1:$AF$326),0))</f>
        <v>171</v>
      </c>
      <c r="AH171" t="str">
        <f t="array" ref="AH171">INDEX($AE$1:$AE$326,SMALL(IF($AF$1:$AF$326=$AG171,ROW($AF$1:$AF$326)),COUNTIF($AG$1:$AG171,$AG171)),1)</f>
        <v>Three Rivers</v>
      </c>
      <c r="AI171">
        <f t="shared" si="57"/>
        <v>0.89411406612639355</v>
      </c>
      <c r="AN171" t="e">
        <f t="shared" si="58"/>
        <v>#N/A</v>
      </c>
    </row>
    <row r="172" spans="1:40" x14ac:dyDescent="0.25">
      <c r="A172" t="s">
        <v>362</v>
      </c>
      <c r="B172" t="s">
        <v>363</v>
      </c>
      <c r="C172" t="s">
        <v>9</v>
      </c>
      <c r="D172" t="s">
        <v>18</v>
      </c>
      <c r="E172">
        <v>62130</v>
      </c>
      <c r="F172">
        <v>0.73413683091102444</v>
      </c>
      <c r="G172">
        <f>VLOOKUP($A172,'1213 urban'!$A$4:$C$329,2,FALSE)</f>
        <v>0.41821006093918034</v>
      </c>
      <c r="H172">
        <f>VLOOKUP($A172,'1213 urban'!$A$4:$C$329,3,FALSE)</f>
        <v>21</v>
      </c>
      <c r="I172">
        <f t="shared" si="59"/>
        <v>1</v>
      </c>
      <c r="J172" t="str">
        <f t="shared" si="60"/>
        <v/>
      </c>
      <c r="K172" t="str">
        <f t="shared" si="61"/>
        <v/>
      </c>
      <c r="L172" t="str">
        <f t="shared" si="62"/>
        <v>9999</v>
      </c>
      <c r="M172" t="str">
        <f t="shared" si="63"/>
        <v/>
      </c>
      <c r="N172" t="str">
        <f t="shared" si="64"/>
        <v/>
      </c>
      <c r="O172" t="str">
        <f t="shared" si="65"/>
        <v>9999</v>
      </c>
      <c r="P172" t="str">
        <f t="shared" si="66"/>
        <v/>
      </c>
      <c r="Q172" t="str">
        <f t="shared" si="67"/>
        <v/>
      </c>
      <c r="R172" t="str">
        <f t="shared" si="68"/>
        <v>9999</v>
      </c>
      <c r="S172" t="str">
        <f t="shared" si="69"/>
        <v/>
      </c>
      <c r="T172" t="str">
        <f t="shared" si="70"/>
        <v/>
      </c>
      <c r="U172" t="str">
        <f t="shared" si="71"/>
        <v>9999</v>
      </c>
      <c r="V172" t="str">
        <f t="shared" si="72"/>
        <v/>
      </c>
      <c r="W172" t="str">
        <f t="shared" si="73"/>
        <v/>
      </c>
      <c r="X172" t="str">
        <f t="shared" si="74"/>
        <v>9999</v>
      </c>
      <c r="Y172" t="str">
        <f t="shared" si="75"/>
        <v>Mole Valley</v>
      </c>
      <c r="Z172">
        <f t="shared" si="76"/>
        <v>0.41821006093918034</v>
      </c>
      <c r="AA172">
        <f t="shared" si="77"/>
        <v>1</v>
      </c>
      <c r="AE172" t="s">
        <v>364</v>
      </c>
      <c r="AF172">
        <f t="shared" si="56"/>
        <v>68</v>
      </c>
      <c r="AG172">
        <f t="array" ref="AG172">INDEX($AF$1:$AF$326,MATCH(SMALL(COUNTIF($AF$1:$AF$326,"&lt;"&amp;$AF$1:$AF$326),ROW($AF172:$AG172)),COUNTIF($AF$1:$AF$326,"&lt;"&amp;$AF$1:$AF$326),0))</f>
        <v>172</v>
      </c>
      <c r="AH172" t="str">
        <f t="array" ref="AH172">INDEX($AE$1:$AE$326,SMALL(IF($AF$1:$AF$326=$AG172,ROW($AF$1:$AF$326)),COUNTIF($AG$1:$AG172,$AG172)),1)</f>
        <v>Lincoln</v>
      </c>
      <c r="AI172">
        <f t="shared" si="57"/>
        <v>0.90450513132718735</v>
      </c>
      <c r="AN172" t="e">
        <f t="shared" si="58"/>
        <v>#N/A</v>
      </c>
    </row>
    <row r="173" spans="1:40" x14ac:dyDescent="0.25">
      <c r="A173" t="s">
        <v>364</v>
      </c>
      <c r="B173" t="s">
        <v>365</v>
      </c>
      <c r="C173" t="s">
        <v>9</v>
      </c>
      <c r="D173" t="s">
        <v>18</v>
      </c>
      <c r="E173">
        <v>126484</v>
      </c>
      <c r="F173">
        <v>0.71451409719750769</v>
      </c>
      <c r="G173">
        <f>VLOOKUP($A173,'1213 urban'!$A$4:$C$329,2,FALSE)</f>
        <v>0.67499156260546744</v>
      </c>
      <c r="H173">
        <f>VLOOKUP($A173,'1213 urban'!$A$4:$C$329,3,FALSE)</f>
        <v>30</v>
      </c>
      <c r="I173">
        <f t="shared" si="59"/>
        <v>68</v>
      </c>
      <c r="J173" t="str">
        <f t="shared" si="60"/>
        <v/>
      </c>
      <c r="K173" t="str">
        <f t="shared" si="61"/>
        <v/>
      </c>
      <c r="L173" t="str">
        <f t="shared" si="62"/>
        <v>9999</v>
      </c>
      <c r="M173" t="str">
        <f t="shared" si="63"/>
        <v/>
      </c>
      <c r="N173" t="str">
        <f t="shared" si="64"/>
        <v/>
      </c>
      <c r="O173" t="str">
        <f t="shared" si="65"/>
        <v>9999</v>
      </c>
      <c r="P173" t="str">
        <f t="shared" si="66"/>
        <v/>
      </c>
      <c r="Q173" t="str">
        <f t="shared" si="67"/>
        <v/>
      </c>
      <c r="R173" t="str">
        <f t="shared" si="68"/>
        <v>9999</v>
      </c>
      <c r="S173" t="str">
        <f t="shared" si="69"/>
        <v/>
      </c>
      <c r="T173" t="str">
        <f t="shared" si="70"/>
        <v/>
      </c>
      <c r="U173" t="str">
        <f t="shared" si="71"/>
        <v>9999</v>
      </c>
      <c r="V173" t="str">
        <f t="shared" si="72"/>
        <v/>
      </c>
      <c r="W173" t="str">
        <f t="shared" si="73"/>
        <v/>
      </c>
      <c r="X173" t="str">
        <f t="shared" si="74"/>
        <v>9999</v>
      </c>
      <c r="Y173" t="str">
        <f t="shared" si="75"/>
        <v>New Forest</v>
      </c>
      <c r="Z173">
        <f t="shared" si="76"/>
        <v>0.67499156260546744</v>
      </c>
      <c r="AA173">
        <f t="shared" si="77"/>
        <v>15</v>
      </c>
      <c r="AE173" t="s">
        <v>366</v>
      </c>
      <c r="AF173">
        <f t="shared" si="56"/>
        <v>255</v>
      </c>
      <c r="AG173">
        <f t="array" ref="AG173">INDEX($AF$1:$AF$326,MATCH(SMALL(COUNTIF($AF$1:$AF$326,"&lt;"&amp;$AF$1:$AF$326),ROW($AF173:$AG173)),COUNTIF($AF$1:$AF$326,"&lt;"&amp;$AF$1:$AF$326),0))</f>
        <v>173</v>
      </c>
      <c r="AH173" t="str">
        <f t="array" ref="AH173">INDEX($AE$1:$AE$326,SMALL(IF($AF$1:$AF$326=$AG173,ROW($AF$1:$AF$326)),COUNTIF($AG$1:$AG173,$AG173)),1)</f>
        <v>Wycombe</v>
      </c>
      <c r="AI173">
        <f t="shared" si="57"/>
        <v>0.90452773460391878</v>
      </c>
      <c r="AN173" t="e">
        <f t="shared" si="58"/>
        <v>#N/A</v>
      </c>
    </row>
    <row r="174" spans="1:40" x14ac:dyDescent="0.25">
      <c r="A174" t="s">
        <v>366</v>
      </c>
      <c r="B174" t="s">
        <v>367</v>
      </c>
      <c r="C174" t="s">
        <v>17</v>
      </c>
      <c r="D174" t="s">
        <v>28</v>
      </c>
      <c r="E174">
        <v>41930</v>
      </c>
      <c r="F174">
        <v>0.36903714134835414</v>
      </c>
      <c r="G174">
        <f>VLOOKUP($A174,'1213 urban'!$A$4:$C$329,2,FALSE)</f>
        <v>1.1769651113913409</v>
      </c>
      <c r="H174">
        <f>VLOOKUP($A174,'1213 urban'!$A$4:$C$329,3,FALSE)</f>
        <v>14</v>
      </c>
      <c r="I174">
        <f t="shared" si="59"/>
        <v>255</v>
      </c>
      <c r="J174" t="str">
        <f t="shared" si="60"/>
        <v/>
      </c>
      <c r="K174" t="str">
        <f t="shared" si="61"/>
        <v/>
      </c>
      <c r="L174" t="str">
        <f t="shared" si="62"/>
        <v>9999</v>
      </c>
      <c r="M174" t="str">
        <f t="shared" si="63"/>
        <v/>
      </c>
      <c r="N174" t="str">
        <f t="shared" si="64"/>
        <v/>
      </c>
      <c r="O174" t="str">
        <f t="shared" si="65"/>
        <v>9999</v>
      </c>
      <c r="P174" t="str">
        <f t="shared" si="66"/>
        <v/>
      </c>
      <c r="Q174" t="str">
        <f t="shared" si="67"/>
        <v/>
      </c>
      <c r="R174" t="str">
        <f t="shared" si="68"/>
        <v>9999</v>
      </c>
      <c r="S174" t="str">
        <f t="shared" si="69"/>
        <v>Newark and Sherwood</v>
      </c>
      <c r="T174">
        <f t="shared" si="70"/>
        <v>1.1769651113913409</v>
      </c>
      <c r="U174">
        <f t="shared" si="71"/>
        <v>42</v>
      </c>
      <c r="V174" t="str">
        <f t="shared" si="72"/>
        <v/>
      </c>
      <c r="W174" t="str">
        <f t="shared" si="73"/>
        <v/>
      </c>
      <c r="X174" t="str">
        <f t="shared" si="74"/>
        <v>9999</v>
      </c>
      <c r="Y174" t="str">
        <f t="shared" si="75"/>
        <v/>
      </c>
      <c r="Z174" t="str">
        <f t="shared" si="76"/>
        <v/>
      </c>
      <c r="AA174" t="str">
        <f t="shared" si="77"/>
        <v>9999</v>
      </c>
      <c r="AE174" t="s">
        <v>368</v>
      </c>
      <c r="AF174">
        <f t="shared" si="56"/>
        <v>186</v>
      </c>
      <c r="AG174">
        <f t="array" ref="AG174">INDEX($AF$1:$AF$326,MATCH(SMALL(COUNTIF($AF$1:$AF$326,"&lt;"&amp;$AF$1:$AF$326),ROW($AF174:$AG174)),COUNTIF($AF$1:$AF$326,"&lt;"&amp;$AF$1:$AF$326),0))</f>
        <v>174</v>
      </c>
      <c r="AH174" t="str">
        <f t="array" ref="AH174">INDEX($AE$1:$AE$326,SMALL(IF($AF$1:$AF$326=$AG174,ROW($AF$1:$AF$326)),COUNTIF($AG$1:$AG174,$AG174)),1)</f>
        <v>Warwick</v>
      </c>
      <c r="AI174">
        <f t="shared" si="57"/>
        <v>0.90785907859078596</v>
      </c>
      <c r="AN174" t="e">
        <f t="shared" si="58"/>
        <v>#N/A</v>
      </c>
    </row>
    <row r="175" spans="1:40" x14ac:dyDescent="0.25">
      <c r="A175" t="s">
        <v>368</v>
      </c>
      <c r="B175" t="s">
        <v>369</v>
      </c>
      <c r="C175" t="s">
        <v>165</v>
      </c>
      <c r="D175" t="s">
        <v>35</v>
      </c>
      <c r="E175">
        <v>286491</v>
      </c>
      <c r="F175">
        <v>0.98053248180054009</v>
      </c>
      <c r="G175">
        <f>VLOOKUP($A175,'1213 urban'!$A$4:$C$329,2,FALSE)</f>
        <v>0.92880750765964637</v>
      </c>
      <c r="H175">
        <f>VLOOKUP($A175,'1213 urban'!$A$4:$C$329,3,FALSE)</f>
        <v>77</v>
      </c>
      <c r="I175">
        <f t="shared" si="59"/>
        <v>186</v>
      </c>
      <c r="J175" t="str">
        <f t="shared" si="60"/>
        <v>Newcastle upon Tyne</v>
      </c>
      <c r="K175">
        <f t="shared" si="61"/>
        <v>0.92880750765964637</v>
      </c>
      <c r="L175">
        <f t="shared" si="62"/>
        <v>45</v>
      </c>
      <c r="M175" t="str">
        <f t="shared" si="63"/>
        <v/>
      </c>
      <c r="N175" t="str">
        <f t="shared" si="64"/>
        <v/>
      </c>
      <c r="O175" t="str">
        <f t="shared" si="65"/>
        <v>9999</v>
      </c>
      <c r="P175" t="str">
        <f t="shared" si="66"/>
        <v/>
      </c>
      <c r="Q175" t="str">
        <f t="shared" si="67"/>
        <v/>
      </c>
      <c r="R175" t="str">
        <f t="shared" si="68"/>
        <v>9999</v>
      </c>
      <c r="S175" t="str">
        <f t="shared" si="69"/>
        <v/>
      </c>
      <c r="T175" t="str">
        <f t="shared" si="70"/>
        <v/>
      </c>
      <c r="U175" t="str">
        <f t="shared" si="71"/>
        <v>9999</v>
      </c>
      <c r="V175" t="str">
        <f t="shared" si="72"/>
        <v/>
      </c>
      <c r="W175" t="str">
        <f t="shared" si="73"/>
        <v/>
      </c>
      <c r="X175" t="str">
        <f t="shared" si="74"/>
        <v>9999</v>
      </c>
      <c r="Y175" t="str">
        <f t="shared" si="75"/>
        <v/>
      </c>
      <c r="Z175" t="str">
        <f t="shared" si="76"/>
        <v/>
      </c>
      <c r="AA175" t="str">
        <f t="shared" si="77"/>
        <v>9999</v>
      </c>
      <c r="AE175" t="s">
        <v>370</v>
      </c>
      <c r="AF175">
        <f t="shared" si="56"/>
        <v>288</v>
      </c>
      <c r="AG175">
        <f t="array" ref="AG175">INDEX($AF$1:$AF$326,MATCH(SMALL(COUNTIF($AF$1:$AF$326,"&lt;"&amp;$AF$1:$AF$326),ROW($AF175:$AG175)),COUNTIF($AF$1:$AF$326,"&lt;"&amp;$AF$1:$AF$326),0))</f>
        <v>175</v>
      </c>
      <c r="AH175" t="str">
        <f t="array" ref="AH175">INDEX($AE$1:$AE$326,SMALL(IF($AF$1:$AF$326=$AG175,ROW($AF$1:$AF$326)),COUNTIF($AG$1:$AG175,$AG175)),1)</f>
        <v>Watford</v>
      </c>
      <c r="AI175">
        <f t="shared" si="57"/>
        <v>0.90865821470295527</v>
      </c>
      <c r="AN175" t="e">
        <f t="shared" si="58"/>
        <v>#N/A</v>
      </c>
    </row>
    <row r="176" spans="1:40" x14ac:dyDescent="0.25">
      <c r="A176" t="s">
        <v>370</v>
      </c>
      <c r="B176" t="s">
        <v>371</v>
      </c>
      <c r="C176" t="s">
        <v>58</v>
      </c>
      <c r="D176" t="s">
        <v>10</v>
      </c>
      <c r="E176">
        <v>99526</v>
      </c>
      <c r="F176">
        <v>0.7994505715180773</v>
      </c>
      <c r="G176">
        <f>VLOOKUP($A176,'1213 urban'!$A$4:$C$329,2,FALSE)</f>
        <v>1.4426638593207781</v>
      </c>
      <c r="H176">
        <f>VLOOKUP($A176,'1213 urban'!$A$4:$C$329,3,FALSE)</f>
        <v>37</v>
      </c>
      <c r="I176">
        <f t="shared" si="59"/>
        <v>288</v>
      </c>
      <c r="J176" t="str">
        <f t="shared" si="60"/>
        <v/>
      </c>
      <c r="K176" t="str">
        <f t="shared" si="61"/>
        <v/>
      </c>
      <c r="L176" t="str">
        <f t="shared" si="62"/>
        <v>9999</v>
      </c>
      <c r="M176" t="str">
        <f t="shared" si="63"/>
        <v>Newcastle-under-Lyme</v>
      </c>
      <c r="N176">
        <f t="shared" si="64"/>
        <v>1.4426638593207781</v>
      </c>
      <c r="O176">
        <f t="shared" si="65"/>
        <v>39</v>
      </c>
      <c r="P176" t="str">
        <f t="shared" si="66"/>
        <v/>
      </c>
      <c r="Q176" t="str">
        <f t="shared" si="67"/>
        <v/>
      </c>
      <c r="R176" t="str">
        <f t="shared" si="68"/>
        <v>9999</v>
      </c>
      <c r="S176" t="str">
        <f t="shared" si="69"/>
        <v/>
      </c>
      <c r="T176" t="str">
        <f t="shared" si="70"/>
        <v/>
      </c>
      <c r="U176" t="str">
        <f t="shared" si="71"/>
        <v>9999</v>
      </c>
      <c r="V176" t="str">
        <f t="shared" si="72"/>
        <v/>
      </c>
      <c r="W176" t="str">
        <f t="shared" si="73"/>
        <v/>
      </c>
      <c r="X176" t="str">
        <f t="shared" si="74"/>
        <v>9999</v>
      </c>
      <c r="Y176" t="str">
        <f t="shared" si="75"/>
        <v/>
      </c>
      <c r="Z176" t="str">
        <f t="shared" si="76"/>
        <v/>
      </c>
      <c r="AA176" t="str">
        <f t="shared" si="77"/>
        <v>9999</v>
      </c>
      <c r="AE176" t="s">
        <v>372</v>
      </c>
      <c r="AF176">
        <f t="shared" si="56"/>
        <v>50</v>
      </c>
      <c r="AG176">
        <f t="array" ref="AG176">INDEX($AF$1:$AF$326,MATCH(SMALL(COUNTIF($AF$1:$AF$326,"&lt;"&amp;$AF$1:$AF$326),ROW($AF176:$AG176)),COUNTIF($AF$1:$AF$326,"&lt;"&amp;$AF$1:$AF$326),0))</f>
        <v>176</v>
      </c>
      <c r="AH176" t="str">
        <f t="array" ref="AH176">INDEX($AE$1:$AE$326,SMALL(IF($AF$1:$AF$326=$AG176,ROW($AF$1:$AF$326)),COUNTIF($AG$1:$AG176,$AG176)),1)</f>
        <v>Norwich</v>
      </c>
      <c r="AI176">
        <f t="shared" si="57"/>
        <v>0.91064093621638387</v>
      </c>
      <c r="AN176" t="e">
        <f t="shared" si="58"/>
        <v>#N/A</v>
      </c>
    </row>
    <row r="177" spans="1:40" x14ac:dyDescent="0.25">
      <c r="A177" t="s">
        <v>372</v>
      </c>
      <c r="B177" t="s">
        <v>373</v>
      </c>
      <c r="C177" t="s">
        <v>34</v>
      </c>
      <c r="D177" t="s">
        <v>35</v>
      </c>
      <c r="E177">
        <v>240124</v>
      </c>
      <c r="F177">
        <v>1</v>
      </c>
      <c r="G177">
        <f>VLOOKUP($A177,'1213 urban'!$A$4:$C$329,2,FALSE)</f>
        <v>0.62638653268954714</v>
      </c>
      <c r="H177">
        <f>VLOOKUP($A177,'1213 urban'!$A$4:$C$329,3,FALSE)</f>
        <v>48</v>
      </c>
      <c r="I177">
        <f t="shared" si="59"/>
        <v>50</v>
      </c>
      <c r="J177" t="str">
        <f t="shared" si="60"/>
        <v>Newham</v>
      </c>
      <c r="K177">
        <f t="shared" si="61"/>
        <v>0.62638653268954714</v>
      </c>
      <c r="L177">
        <f t="shared" si="62"/>
        <v>7</v>
      </c>
      <c r="M177" t="str">
        <f t="shared" si="63"/>
        <v/>
      </c>
      <c r="N177" t="str">
        <f t="shared" si="64"/>
        <v/>
      </c>
      <c r="O177" t="str">
        <f t="shared" si="65"/>
        <v>9999</v>
      </c>
      <c r="P177" t="str">
        <f t="shared" si="66"/>
        <v/>
      </c>
      <c r="Q177" t="str">
        <f t="shared" si="67"/>
        <v/>
      </c>
      <c r="R177" t="str">
        <f t="shared" si="68"/>
        <v>9999</v>
      </c>
      <c r="S177" t="str">
        <f t="shared" si="69"/>
        <v/>
      </c>
      <c r="T177" t="str">
        <f t="shared" si="70"/>
        <v/>
      </c>
      <c r="U177" t="str">
        <f t="shared" si="71"/>
        <v>9999</v>
      </c>
      <c r="V177" t="str">
        <f t="shared" si="72"/>
        <v/>
      </c>
      <c r="W177" t="str">
        <f t="shared" si="73"/>
        <v/>
      </c>
      <c r="X177" t="str">
        <f t="shared" si="74"/>
        <v>9999</v>
      </c>
      <c r="Y177" t="str">
        <f t="shared" si="75"/>
        <v/>
      </c>
      <c r="Z177" t="str">
        <f t="shared" si="76"/>
        <v/>
      </c>
      <c r="AA177" t="str">
        <f t="shared" si="77"/>
        <v>9999</v>
      </c>
      <c r="AE177" t="s">
        <v>374</v>
      </c>
      <c r="AF177">
        <f t="shared" si="56"/>
        <v>15</v>
      </c>
      <c r="AG177">
        <f t="array" ref="AG177">INDEX($AF$1:$AF$326,MATCH(SMALL(COUNTIF($AF$1:$AF$326,"&lt;"&amp;$AF$1:$AF$326),ROW($AF177:$AG177)),COUNTIF($AF$1:$AF$326,"&lt;"&amp;$AF$1:$AF$326),0))</f>
        <v>177</v>
      </c>
      <c r="AH177" t="str">
        <f t="array" ref="AH177">INDEX($AE$1:$AE$326,SMALL(IF($AF$1:$AF$326=$AG177,ROW($AF$1:$AF$326)),COUNTIF($AG$1:$AG177,$AG177)),1)</f>
        <v>Wolverhampton</v>
      </c>
      <c r="AI177">
        <f t="shared" si="57"/>
        <v>0.91204311476542532</v>
      </c>
      <c r="AN177" t="e">
        <f t="shared" si="58"/>
        <v>#N/A</v>
      </c>
    </row>
    <row r="178" spans="1:40" x14ac:dyDescent="0.25">
      <c r="A178" t="s">
        <v>374</v>
      </c>
      <c r="B178" t="s">
        <v>375</v>
      </c>
      <c r="C178" t="s">
        <v>51</v>
      </c>
      <c r="D178" t="s">
        <v>28</v>
      </c>
      <c r="E178">
        <v>43108</v>
      </c>
      <c r="F178">
        <v>0.47126989679902048</v>
      </c>
      <c r="G178">
        <f>VLOOKUP($A178,'1213 urban'!$A$4:$C$329,2,FALSE)</f>
        <v>0.5126702797714956</v>
      </c>
      <c r="H178">
        <f>VLOOKUP($A178,'1213 urban'!$A$4:$C$329,3,FALSE)</f>
        <v>7</v>
      </c>
      <c r="I178">
        <f t="shared" si="59"/>
        <v>15</v>
      </c>
      <c r="J178" t="str">
        <f t="shared" si="60"/>
        <v/>
      </c>
      <c r="K178" t="str">
        <f t="shared" si="61"/>
        <v/>
      </c>
      <c r="L178" t="str">
        <f t="shared" si="62"/>
        <v>9999</v>
      </c>
      <c r="M178" t="str">
        <f t="shared" si="63"/>
        <v/>
      </c>
      <c r="N178" t="str">
        <f t="shared" si="64"/>
        <v/>
      </c>
      <c r="O178" t="str">
        <f t="shared" si="65"/>
        <v>9999</v>
      </c>
      <c r="P178" t="str">
        <f t="shared" si="66"/>
        <v/>
      </c>
      <c r="Q178" t="str">
        <f t="shared" si="67"/>
        <v/>
      </c>
      <c r="R178" t="str">
        <f t="shared" si="68"/>
        <v>9999</v>
      </c>
      <c r="S178" t="str">
        <f t="shared" si="69"/>
        <v>North Devon</v>
      </c>
      <c r="T178">
        <f t="shared" si="70"/>
        <v>0.5126702797714956</v>
      </c>
      <c r="U178">
        <f t="shared" si="71"/>
        <v>5</v>
      </c>
      <c r="V178" t="str">
        <f t="shared" si="72"/>
        <v/>
      </c>
      <c r="W178" t="str">
        <f t="shared" si="73"/>
        <v/>
      </c>
      <c r="X178" t="str">
        <f t="shared" si="74"/>
        <v>9999</v>
      </c>
      <c r="Y178" t="str">
        <f t="shared" si="75"/>
        <v/>
      </c>
      <c r="Z178" t="str">
        <f t="shared" si="76"/>
        <v/>
      </c>
      <c r="AA178" t="str">
        <f t="shared" si="77"/>
        <v>9999</v>
      </c>
      <c r="AE178" t="s">
        <v>376</v>
      </c>
      <c r="AF178" t="str">
        <f t="shared" si="56"/>
        <v>9999</v>
      </c>
      <c r="AG178">
        <f t="array" ref="AG178">INDEX($AF$1:$AF$326,MATCH(SMALL(COUNTIF($AF$1:$AF$326,"&lt;"&amp;$AF$1:$AF$326),ROW($AF178:$AG178)),COUNTIF($AF$1:$AF$326,"&lt;"&amp;$AF$1:$AF$326),0))</f>
        <v>178</v>
      </c>
      <c r="AH178" t="str">
        <f t="array" ref="AH178">INDEX($AE$1:$AE$326,SMALL(IF($AF$1:$AF$326=$AG178,ROW($AF$1:$AF$326)),COUNTIF($AG$1:$AG178,$AG178)),1)</f>
        <v>Tewkesbury</v>
      </c>
      <c r="AI178">
        <f t="shared" si="57"/>
        <v>0.91765569558301729</v>
      </c>
      <c r="AN178" t="e">
        <f t="shared" si="58"/>
        <v>#N/A</v>
      </c>
    </row>
    <row r="179" spans="1:40" x14ac:dyDescent="0.25">
      <c r="A179" t="s">
        <v>376</v>
      </c>
      <c r="B179" t="s">
        <v>377</v>
      </c>
      <c r="C179" t="s">
        <v>51</v>
      </c>
      <c r="D179" t="s">
        <v>14</v>
      </c>
      <c r="E179">
        <v>0</v>
      </c>
      <c r="F179">
        <v>0</v>
      </c>
      <c r="G179" t="str">
        <f>VLOOKUP($A179,'1213 urban'!$A$4:$C$329,2,FALSE)</f>
        <v/>
      </c>
      <c r="H179" t="str">
        <f>VLOOKUP($A179,'1213 urban'!$A$4:$C$329,3,FALSE)</f>
        <v/>
      </c>
      <c r="I179" t="str">
        <f t="shared" si="59"/>
        <v>9999</v>
      </c>
      <c r="J179" t="str">
        <f t="shared" si="60"/>
        <v/>
      </c>
      <c r="K179" t="str">
        <f t="shared" si="61"/>
        <v/>
      </c>
      <c r="L179" t="str">
        <f t="shared" si="62"/>
        <v>9999</v>
      </c>
      <c r="M179" t="str">
        <f t="shared" si="63"/>
        <v/>
      </c>
      <c r="N179" t="str">
        <f t="shared" si="64"/>
        <v/>
      </c>
      <c r="O179" t="str">
        <f t="shared" si="65"/>
        <v>9999</v>
      </c>
      <c r="P179" t="str">
        <f t="shared" si="66"/>
        <v/>
      </c>
      <c r="Q179" t="str">
        <f t="shared" si="67"/>
        <v/>
      </c>
      <c r="R179" t="str">
        <f t="shared" si="68"/>
        <v>9999</v>
      </c>
      <c r="S179" t="str">
        <f t="shared" si="69"/>
        <v/>
      </c>
      <c r="T179" t="str">
        <f t="shared" si="70"/>
        <v/>
      </c>
      <c r="U179" t="str">
        <f t="shared" si="71"/>
        <v>9999</v>
      </c>
      <c r="V179" t="str">
        <f t="shared" si="72"/>
        <v>North Dorset</v>
      </c>
      <c r="W179" t="str">
        <f t="shared" si="73"/>
        <v/>
      </c>
      <c r="X179" t="str">
        <f t="shared" si="74"/>
        <v>9999</v>
      </c>
      <c r="Y179" t="str">
        <f t="shared" si="75"/>
        <v/>
      </c>
      <c r="Z179" t="str">
        <f t="shared" si="76"/>
        <v/>
      </c>
      <c r="AA179" t="str">
        <f t="shared" si="77"/>
        <v>9999</v>
      </c>
      <c r="AE179" t="s">
        <v>378</v>
      </c>
      <c r="AF179">
        <f t="shared" si="56"/>
        <v>295</v>
      </c>
      <c r="AG179">
        <f t="array" ref="AG179">INDEX($AF$1:$AF$326,MATCH(SMALL(COUNTIF($AF$1:$AF$326,"&lt;"&amp;$AF$1:$AF$326),ROW($AF179:$AG179)),COUNTIF($AF$1:$AF$326,"&lt;"&amp;$AF$1:$AF$326),0))</f>
        <v>179</v>
      </c>
      <c r="AH179" t="str">
        <f t="array" ref="AH179">INDEX($AE$1:$AE$326,SMALL(IF($AF$1:$AF$326=$AG179,ROW($AF$1:$AF$326)),COUNTIF($AG$1:$AG179,$AG179)),1)</f>
        <v>Hertsmere</v>
      </c>
      <c r="AI179">
        <f t="shared" si="57"/>
        <v>0.9204958800386015</v>
      </c>
      <c r="AN179" t="e">
        <f t="shared" si="58"/>
        <v>#N/A</v>
      </c>
    </row>
    <row r="180" spans="1:40" x14ac:dyDescent="0.25">
      <c r="A180" t="s">
        <v>378</v>
      </c>
      <c r="B180" t="s">
        <v>379</v>
      </c>
      <c r="C180" t="s">
        <v>17</v>
      </c>
      <c r="D180" t="s">
        <v>28</v>
      </c>
      <c r="E180">
        <v>47937</v>
      </c>
      <c r="F180">
        <v>0.48758582108528709</v>
      </c>
      <c r="G180">
        <f>VLOOKUP($A180,'1213 urban'!$A$4:$C$329,2,FALSE)</f>
        <v>1.5865146256817055</v>
      </c>
      <c r="H180">
        <f>VLOOKUP($A180,'1213 urban'!$A$4:$C$329,3,FALSE)</f>
        <v>16</v>
      </c>
      <c r="I180">
        <f t="shared" si="59"/>
        <v>295</v>
      </c>
      <c r="J180" t="str">
        <f t="shared" si="60"/>
        <v/>
      </c>
      <c r="K180" t="str">
        <f t="shared" si="61"/>
        <v/>
      </c>
      <c r="L180" t="str">
        <f t="shared" si="62"/>
        <v>9999</v>
      </c>
      <c r="M180" t="str">
        <f t="shared" si="63"/>
        <v/>
      </c>
      <c r="N180" t="str">
        <f t="shared" si="64"/>
        <v/>
      </c>
      <c r="O180" t="str">
        <f t="shared" si="65"/>
        <v>9999</v>
      </c>
      <c r="P180" t="str">
        <f t="shared" si="66"/>
        <v/>
      </c>
      <c r="Q180" t="str">
        <f t="shared" si="67"/>
        <v/>
      </c>
      <c r="R180" t="str">
        <f t="shared" si="68"/>
        <v>9999</v>
      </c>
      <c r="S180" t="str">
        <f t="shared" si="69"/>
        <v>North East Derbyshire</v>
      </c>
      <c r="T180">
        <f t="shared" si="70"/>
        <v>1.5865146256817055</v>
      </c>
      <c r="U180">
        <f t="shared" si="71"/>
        <v>47</v>
      </c>
      <c r="V180" t="str">
        <f t="shared" si="72"/>
        <v/>
      </c>
      <c r="W180" t="str">
        <f t="shared" si="73"/>
        <v/>
      </c>
      <c r="X180" t="str">
        <f t="shared" si="74"/>
        <v>9999</v>
      </c>
      <c r="Y180" t="str">
        <f t="shared" si="75"/>
        <v/>
      </c>
      <c r="Z180" t="str">
        <f t="shared" si="76"/>
        <v/>
      </c>
      <c r="AA180" t="str">
        <f t="shared" si="77"/>
        <v>9999</v>
      </c>
      <c r="AE180" t="s">
        <v>380</v>
      </c>
      <c r="AF180">
        <f t="shared" si="56"/>
        <v>195</v>
      </c>
      <c r="AG180">
        <f t="array" ref="AG180">INDEX($AF$1:$AF$326,MATCH(SMALL(COUNTIF($AF$1:$AF$326,"&lt;"&amp;$AF$1:$AF$326),ROW($AF180:$AG180)),COUNTIF($AF$1:$AF$326,"&lt;"&amp;$AF$1:$AF$326),0))</f>
        <v>180</v>
      </c>
      <c r="AH180" t="str">
        <f t="array" ref="AH180">INDEX($AE$1:$AE$326,SMALL(IF($AF$1:$AF$326=$AG180,ROW($AF$1:$AF$326)),COUNTIF($AG$1:$AG180,$AG180)),1)</f>
        <v>Wychavon</v>
      </c>
      <c r="AI180">
        <f t="shared" si="57"/>
        <v>0.92344224088650451</v>
      </c>
      <c r="AN180" t="e">
        <f t="shared" si="58"/>
        <v>#N/A</v>
      </c>
    </row>
    <row r="181" spans="1:40" x14ac:dyDescent="0.25">
      <c r="A181" t="s">
        <v>380</v>
      </c>
      <c r="B181" t="s">
        <v>381</v>
      </c>
      <c r="C181" t="s">
        <v>40</v>
      </c>
      <c r="D181" t="s">
        <v>23</v>
      </c>
      <c r="E181">
        <v>148692</v>
      </c>
      <c r="F181">
        <v>0.94519241771234597</v>
      </c>
      <c r="G181">
        <f>VLOOKUP($A181,'1213 urban'!$A$4:$C$329,2,FALSE)</f>
        <v>0.9608455440787893</v>
      </c>
      <c r="H181">
        <f>VLOOKUP($A181,'1213 urban'!$A$4:$C$329,3,FALSE)</f>
        <v>40</v>
      </c>
      <c r="I181">
        <f t="shared" si="59"/>
        <v>195</v>
      </c>
      <c r="J181" t="str">
        <f t="shared" si="60"/>
        <v/>
      </c>
      <c r="K181" t="str">
        <f t="shared" si="61"/>
        <v/>
      </c>
      <c r="L181" t="str">
        <f t="shared" si="62"/>
        <v>9999</v>
      </c>
      <c r="M181" t="str">
        <f t="shared" si="63"/>
        <v/>
      </c>
      <c r="N181" t="str">
        <f t="shared" si="64"/>
        <v/>
      </c>
      <c r="O181" t="str">
        <f t="shared" si="65"/>
        <v>9999</v>
      </c>
      <c r="P181" t="str">
        <f t="shared" si="66"/>
        <v>North East Lincolnshire</v>
      </c>
      <c r="Q181">
        <f t="shared" si="67"/>
        <v>0.9608455440787893</v>
      </c>
      <c r="R181">
        <f t="shared" si="68"/>
        <v>35</v>
      </c>
      <c r="S181" t="str">
        <f t="shared" si="69"/>
        <v/>
      </c>
      <c r="T181" t="str">
        <f t="shared" si="70"/>
        <v/>
      </c>
      <c r="U181" t="str">
        <f t="shared" si="71"/>
        <v>9999</v>
      </c>
      <c r="V181" t="str">
        <f t="shared" si="72"/>
        <v/>
      </c>
      <c r="W181" t="str">
        <f t="shared" si="73"/>
        <v/>
      </c>
      <c r="X181" t="str">
        <f t="shared" si="74"/>
        <v>9999</v>
      </c>
      <c r="Y181" t="str">
        <f t="shared" si="75"/>
        <v/>
      </c>
      <c r="Z181" t="str">
        <f t="shared" si="76"/>
        <v/>
      </c>
      <c r="AA181" t="str">
        <f t="shared" si="77"/>
        <v>9999</v>
      </c>
      <c r="AE181" t="s">
        <v>382</v>
      </c>
      <c r="AF181">
        <f t="shared" si="56"/>
        <v>114</v>
      </c>
      <c r="AG181">
        <f t="array" ref="AG181">INDEX($AF$1:$AF$326,MATCH(SMALL(COUNTIF($AF$1:$AF$326,"&lt;"&amp;$AF$1:$AF$326),ROW($AF181:$AG181)),COUNTIF($AF$1:$AF$326,"&lt;"&amp;$AF$1:$AF$326),0))</f>
        <v>181</v>
      </c>
      <c r="AH181" t="str">
        <f t="array" ref="AH181">INDEX($AE$1:$AE$326,SMALL(IF($AF$1:$AF$326=$AG181,ROW($AF$1:$AF$326)),COUNTIF($AG$1:$AG181,$AG181)),1)</f>
        <v>Welwyn Hatfield</v>
      </c>
      <c r="AI181">
        <f t="shared" si="57"/>
        <v>0.92398836861700684</v>
      </c>
      <c r="AN181" t="e">
        <f t="shared" si="58"/>
        <v>#N/A</v>
      </c>
    </row>
    <row r="182" spans="1:40" x14ac:dyDescent="0.25">
      <c r="A182" t="s">
        <v>382</v>
      </c>
      <c r="B182" t="s">
        <v>383</v>
      </c>
      <c r="C182" t="s">
        <v>31</v>
      </c>
      <c r="D182" t="s">
        <v>18</v>
      </c>
      <c r="E182">
        <v>103059</v>
      </c>
      <c r="F182">
        <v>0.81917032962665626</v>
      </c>
      <c r="G182">
        <f>VLOOKUP($A182,'1213 urban'!$A$4:$C$329,2,FALSE)</f>
        <v>0.76500452048125733</v>
      </c>
      <c r="H182">
        <f>VLOOKUP($A182,'1213 urban'!$A$4:$C$329,3,FALSE)</f>
        <v>44</v>
      </c>
      <c r="I182">
        <f t="shared" si="59"/>
        <v>114</v>
      </c>
      <c r="J182" t="str">
        <f t="shared" si="60"/>
        <v/>
      </c>
      <c r="K182" t="str">
        <f t="shared" si="61"/>
        <v/>
      </c>
      <c r="L182" t="str">
        <f t="shared" si="62"/>
        <v>9999</v>
      </c>
      <c r="M182" t="str">
        <f t="shared" si="63"/>
        <v/>
      </c>
      <c r="N182" t="str">
        <f t="shared" si="64"/>
        <v/>
      </c>
      <c r="O182" t="str">
        <f t="shared" si="65"/>
        <v>9999</v>
      </c>
      <c r="P182" t="str">
        <f t="shared" si="66"/>
        <v/>
      </c>
      <c r="Q182" t="str">
        <f t="shared" si="67"/>
        <v/>
      </c>
      <c r="R182" t="str">
        <f t="shared" si="68"/>
        <v>9999</v>
      </c>
      <c r="S182" t="str">
        <f t="shared" si="69"/>
        <v/>
      </c>
      <c r="T182" t="str">
        <f t="shared" si="70"/>
        <v/>
      </c>
      <c r="U182" t="str">
        <f t="shared" si="71"/>
        <v>9999</v>
      </c>
      <c r="V182" t="str">
        <f t="shared" si="72"/>
        <v/>
      </c>
      <c r="W182" t="str">
        <f t="shared" si="73"/>
        <v/>
      </c>
      <c r="X182" t="str">
        <f t="shared" si="74"/>
        <v>9999</v>
      </c>
      <c r="Y182" t="str">
        <f t="shared" si="75"/>
        <v>North Hertfordshire</v>
      </c>
      <c r="Z182">
        <f t="shared" si="76"/>
        <v>0.76500452048125733</v>
      </c>
      <c r="AA182">
        <f t="shared" si="77"/>
        <v>24</v>
      </c>
      <c r="AE182" t="s">
        <v>384</v>
      </c>
      <c r="AF182">
        <f t="shared" si="56"/>
        <v>196</v>
      </c>
      <c r="AG182">
        <f t="array" ref="AG182">INDEX($AF$1:$AF$326,MATCH(SMALL(COUNTIF($AF$1:$AF$326,"&lt;"&amp;$AF$1:$AF$326),ROW($AF182:$AG182)),COUNTIF($AF$1:$AF$326,"&lt;"&amp;$AF$1:$AF$326),0))</f>
        <v>182</v>
      </c>
      <c r="AH182" t="str">
        <f t="array" ref="AH182">INDEX($AE$1:$AE$326,SMALL(IF($AF$1:$AF$326=$AG182,ROW($AF$1:$AF$326)),COUNTIF($AG$1:$AG182,$AG182)),1)</f>
        <v>Gloucester</v>
      </c>
      <c r="AI182">
        <f t="shared" si="57"/>
        <v>0.92434385591440016</v>
      </c>
      <c r="AN182" t="e">
        <f t="shared" si="58"/>
        <v>#N/A</v>
      </c>
    </row>
    <row r="183" spans="1:40" x14ac:dyDescent="0.25">
      <c r="A183" t="s">
        <v>384</v>
      </c>
      <c r="B183" t="s">
        <v>385</v>
      </c>
      <c r="C183" t="s">
        <v>17</v>
      </c>
      <c r="D183" t="s">
        <v>14</v>
      </c>
      <c r="E183">
        <v>38092</v>
      </c>
      <c r="F183">
        <v>0.35789987973541793</v>
      </c>
      <c r="G183">
        <f>VLOOKUP($A183,'1213 urban'!$A$4:$C$329,2,FALSE)</f>
        <v>0.96339113680154143</v>
      </c>
      <c r="H183">
        <f>VLOOKUP($A183,'1213 urban'!$A$4:$C$329,3,FALSE)</f>
        <v>11</v>
      </c>
      <c r="I183">
        <f t="shared" si="59"/>
        <v>196</v>
      </c>
      <c r="J183" t="str">
        <f t="shared" si="60"/>
        <v/>
      </c>
      <c r="K183" t="str">
        <f t="shared" si="61"/>
        <v/>
      </c>
      <c r="L183" t="str">
        <f t="shared" si="62"/>
        <v>9999</v>
      </c>
      <c r="M183" t="str">
        <f t="shared" si="63"/>
        <v/>
      </c>
      <c r="N183" t="str">
        <f t="shared" si="64"/>
        <v/>
      </c>
      <c r="O183" t="str">
        <f t="shared" si="65"/>
        <v>9999</v>
      </c>
      <c r="P183" t="str">
        <f t="shared" si="66"/>
        <v/>
      </c>
      <c r="Q183" t="str">
        <f t="shared" si="67"/>
        <v/>
      </c>
      <c r="R183" t="str">
        <f t="shared" si="68"/>
        <v>9999</v>
      </c>
      <c r="S183" t="str">
        <f t="shared" si="69"/>
        <v/>
      </c>
      <c r="T183" t="str">
        <f t="shared" si="70"/>
        <v/>
      </c>
      <c r="U183" t="str">
        <f t="shared" si="71"/>
        <v>9999</v>
      </c>
      <c r="V183" t="str">
        <f t="shared" si="72"/>
        <v>North Kesteven</v>
      </c>
      <c r="W183">
        <f t="shared" si="73"/>
        <v>0.96339113680154143</v>
      </c>
      <c r="X183">
        <f t="shared" si="74"/>
        <v>22</v>
      </c>
      <c r="Y183" t="str">
        <f t="shared" si="75"/>
        <v/>
      </c>
      <c r="Z183" t="str">
        <f t="shared" si="76"/>
        <v/>
      </c>
      <c r="AA183" t="str">
        <f t="shared" si="77"/>
        <v>9999</v>
      </c>
      <c r="AE183" t="s">
        <v>386</v>
      </c>
      <c r="AF183">
        <f t="shared" si="56"/>
        <v>264</v>
      </c>
      <c r="AG183">
        <f t="array" ref="AG183">INDEX($AF$1:$AF$326,MATCH(SMALL(COUNTIF($AF$1:$AF$326,"&lt;"&amp;$AF$1:$AF$326),ROW($AF183:$AG183)),COUNTIF($AF$1:$AF$326,"&lt;"&amp;$AF$1:$AF$326),0))</f>
        <v>183</v>
      </c>
      <c r="AH183" t="str">
        <f t="array" ref="AH183">INDEX($AE$1:$AE$326,SMALL(IF($AF$1:$AF$326=$AG183,ROW($AF$1:$AF$326)),COUNTIF($AG$1:$AG183,$AG183)),1)</f>
        <v>Solihull</v>
      </c>
      <c r="AI183">
        <f t="shared" si="57"/>
        <v>0.92492232097694926</v>
      </c>
      <c r="AN183" t="e">
        <f t="shared" si="58"/>
        <v>#N/A</v>
      </c>
    </row>
    <row r="184" spans="1:40" x14ac:dyDescent="0.25">
      <c r="A184" t="s">
        <v>386</v>
      </c>
      <c r="B184" t="s">
        <v>387</v>
      </c>
      <c r="C184" t="s">
        <v>40</v>
      </c>
      <c r="D184" t="s">
        <v>28</v>
      </c>
      <c r="E184">
        <v>77919</v>
      </c>
      <c r="F184">
        <v>0.48293408534506804</v>
      </c>
      <c r="G184">
        <f>VLOOKUP($A184,'1213 urban'!$A$4:$C$329,2,FALSE)</f>
        <v>1.2057635497678907</v>
      </c>
      <c r="H184">
        <f>VLOOKUP($A184,'1213 urban'!$A$4:$C$329,3,FALSE)</f>
        <v>20</v>
      </c>
      <c r="I184">
        <f t="shared" si="59"/>
        <v>264</v>
      </c>
      <c r="J184" t="str">
        <f t="shared" si="60"/>
        <v/>
      </c>
      <c r="K184" t="str">
        <f t="shared" si="61"/>
        <v/>
      </c>
      <c r="L184" t="str">
        <f t="shared" si="62"/>
        <v>9999</v>
      </c>
      <c r="M184" t="str">
        <f t="shared" si="63"/>
        <v/>
      </c>
      <c r="N184" t="str">
        <f t="shared" si="64"/>
        <v/>
      </c>
      <c r="O184" t="str">
        <f t="shared" si="65"/>
        <v>9999</v>
      </c>
      <c r="P184" t="str">
        <f t="shared" si="66"/>
        <v/>
      </c>
      <c r="Q184" t="str">
        <f t="shared" si="67"/>
        <v/>
      </c>
      <c r="R184" t="str">
        <f t="shared" si="68"/>
        <v>9999</v>
      </c>
      <c r="S184" t="str">
        <f t="shared" si="69"/>
        <v>North Lincolnshire</v>
      </c>
      <c r="T184">
        <f t="shared" si="70"/>
        <v>1.2057635497678907</v>
      </c>
      <c r="U184">
        <f t="shared" si="71"/>
        <v>44</v>
      </c>
      <c r="V184" t="str">
        <f t="shared" si="72"/>
        <v/>
      </c>
      <c r="W184" t="str">
        <f t="shared" si="73"/>
        <v/>
      </c>
      <c r="X184" t="str">
        <f t="shared" si="74"/>
        <v>9999</v>
      </c>
      <c r="Y184" t="str">
        <f t="shared" si="75"/>
        <v/>
      </c>
      <c r="Z184" t="str">
        <f t="shared" si="76"/>
        <v/>
      </c>
      <c r="AA184" t="str">
        <f t="shared" si="77"/>
        <v>9999</v>
      </c>
      <c r="AE184" t="s">
        <v>388</v>
      </c>
      <c r="AF184" t="str">
        <f t="shared" si="56"/>
        <v>9999</v>
      </c>
      <c r="AG184">
        <f t="array" ref="AG184">INDEX($AF$1:$AF$326,MATCH(SMALL(COUNTIF($AF$1:$AF$326,"&lt;"&amp;$AF$1:$AF$326),ROW($AF184:$AG184)),COUNTIF($AF$1:$AF$326,"&lt;"&amp;$AF$1:$AF$326),0))</f>
        <v>184</v>
      </c>
      <c r="AH184" t="str">
        <f t="array" ref="AH184">INDEX($AE$1:$AE$326,SMALL(IF($AF$1:$AF$326=$AG184,ROW($AF$1:$AF$326)),COUNTIF($AG$1:$AG184,$AG184)),1)</f>
        <v>Hammersmith and Fulham</v>
      </c>
      <c r="AI184">
        <f t="shared" si="57"/>
        <v>0.92507524156502452</v>
      </c>
      <c r="AN184" t="e">
        <f t="shared" si="58"/>
        <v>#N/A</v>
      </c>
    </row>
    <row r="185" spans="1:40" x14ac:dyDescent="0.25">
      <c r="A185" t="s">
        <v>388</v>
      </c>
      <c r="B185" t="s">
        <v>389</v>
      </c>
      <c r="C185" t="s">
        <v>31</v>
      </c>
      <c r="D185" t="s">
        <v>14</v>
      </c>
      <c r="E185">
        <v>12599</v>
      </c>
      <c r="F185">
        <v>0.1239241838551349</v>
      </c>
      <c r="G185" t="str">
        <f>VLOOKUP($A185,'1213 urban'!$A$4:$C$329,2,FALSE)</f>
        <v/>
      </c>
      <c r="H185" t="str">
        <f>VLOOKUP($A185,'1213 urban'!$A$4:$C$329,3,FALSE)</f>
        <v/>
      </c>
      <c r="I185" t="str">
        <f t="shared" si="59"/>
        <v>9999</v>
      </c>
      <c r="J185" t="str">
        <f t="shared" si="60"/>
        <v/>
      </c>
      <c r="K185" t="str">
        <f t="shared" si="61"/>
        <v/>
      </c>
      <c r="L185" t="str">
        <f t="shared" si="62"/>
        <v>9999</v>
      </c>
      <c r="M185" t="str">
        <f t="shared" si="63"/>
        <v/>
      </c>
      <c r="N185" t="str">
        <f t="shared" si="64"/>
        <v/>
      </c>
      <c r="O185" t="str">
        <f t="shared" si="65"/>
        <v>9999</v>
      </c>
      <c r="P185" t="str">
        <f t="shared" si="66"/>
        <v/>
      </c>
      <c r="Q185" t="str">
        <f t="shared" si="67"/>
        <v/>
      </c>
      <c r="R185" t="str">
        <f t="shared" si="68"/>
        <v>9999</v>
      </c>
      <c r="S185" t="str">
        <f t="shared" si="69"/>
        <v/>
      </c>
      <c r="T185" t="str">
        <f t="shared" si="70"/>
        <v/>
      </c>
      <c r="U185" t="str">
        <f t="shared" si="71"/>
        <v>9999</v>
      </c>
      <c r="V185" t="str">
        <f t="shared" si="72"/>
        <v>North Norfolk</v>
      </c>
      <c r="W185" t="str">
        <f t="shared" si="73"/>
        <v/>
      </c>
      <c r="X185" t="str">
        <f t="shared" si="74"/>
        <v>9999</v>
      </c>
      <c r="Y185" t="str">
        <f t="shared" si="75"/>
        <v/>
      </c>
      <c r="Z185" t="str">
        <f t="shared" si="76"/>
        <v/>
      </c>
      <c r="AA185" t="str">
        <f t="shared" si="77"/>
        <v>9999</v>
      </c>
      <c r="AE185" t="s">
        <v>390</v>
      </c>
      <c r="AF185">
        <f t="shared" si="56"/>
        <v>14</v>
      </c>
      <c r="AG185">
        <f t="array" ref="AG185">INDEX($AF$1:$AF$326,MATCH(SMALL(COUNTIF($AF$1:$AF$326,"&lt;"&amp;$AF$1:$AF$326),ROW($AF185:$AG185)),COUNTIF($AF$1:$AF$326,"&lt;"&amp;$AF$1:$AF$326),0))</f>
        <v>185</v>
      </c>
      <c r="AH185" t="str">
        <f t="array" ref="AH185">INDEX($AE$1:$AE$326,SMALL(IF($AF$1:$AF$326=$AG185,ROW($AF$1:$AF$326)),COUNTIF($AG$1:$AG185,$AG185)),1)</f>
        <v>Trafford</v>
      </c>
      <c r="AI185">
        <f t="shared" si="57"/>
        <v>0.92585265490227109</v>
      </c>
      <c r="AN185" t="e">
        <f t="shared" si="58"/>
        <v>#N/A</v>
      </c>
    </row>
    <row r="186" spans="1:40" x14ac:dyDescent="0.25">
      <c r="A186" t="s">
        <v>390</v>
      </c>
      <c r="B186" t="s">
        <v>391</v>
      </c>
      <c r="C186" t="s">
        <v>51</v>
      </c>
      <c r="D186" t="s">
        <v>28</v>
      </c>
      <c r="E186">
        <v>166293</v>
      </c>
      <c r="F186">
        <v>0.78368379878790162</v>
      </c>
      <c r="G186">
        <f>VLOOKUP($A186,'1213 urban'!$A$4:$C$329,2,FALSE)</f>
        <v>0.51218575269964572</v>
      </c>
      <c r="H186">
        <f>VLOOKUP($A186,'1213 urban'!$A$4:$C$329,3,FALSE)</f>
        <v>24</v>
      </c>
      <c r="I186">
        <f t="shared" si="59"/>
        <v>14</v>
      </c>
      <c r="J186" t="str">
        <f t="shared" si="60"/>
        <v/>
      </c>
      <c r="K186" t="str">
        <f t="shared" si="61"/>
        <v/>
      </c>
      <c r="L186" t="str">
        <f t="shared" si="62"/>
        <v>9999</v>
      </c>
      <c r="M186" t="str">
        <f t="shared" si="63"/>
        <v/>
      </c>
      <c r="N186" t="str">
        <f t="shared" si="64"/>
        <v/>
      </c>
      <c r="O186" t="str">
        <f t="shared" si="65"/>
        <v>9999</v>
      </c>
      <c r="P186" t="str">
        <f t="shared" si="66"/>
        <v/>
      </c>
      <c r="Q186" t="str">
        <f t="shared" si="67"/>
        <v/>
      </c>
      <c r="R186" t="str">
        <f t="shared" si="68"/>
        <v>9999</v>
      </c>
      <c r="S186" t="str">
        <f t="shared" si="69"/>
        <v>North Somerset</v>
      </c>
      <c r="T186">
        <f t="shared" si="70"/>
        <v>0.51218575269964572</v>
      </c>
      <c r="U186">
        <f t="shared" si="71"/>
        <v>4</v>
      </c>
      <c r="V186" t="str">
        <f t="shared" si="72"/>
        <v/>
      </c>
      <c r="W186" t="str">
        <f t="shared" si="73"/>
        <v/>
      </c>
      <c r="X186" t="str">
        <f t="shared" si="74"/>
        <v>9999</v>
      </c>
      <c r="Y186" t="str">
        <f t="shared" si="75"/>
        <v/>
      </c>
      <c r="Z186" t="str">
        <f t="shared" si="76"/>
        <v/>
      </c>
      <c r="AA186" t="str">
        <f t="shared" si="77"/>
        <v>9999</v>
      </c>
      <c r="AE186" t="s">
        <v>392</v>
      </c>
      <c r="AF186">
        <f t="shared" si="56"/>
        <v>222</v>
      </c>
      <c r="AG186">
        <f t="array" ref="AG186">INDEX($AF$1:$AF$326,MATCH(SMALL(COUNTIF($AF$1:$AF$326,"&lt;"&amp;$AF$1:$AF$326),ROW($AF186:$AG186)),COUNTIF($AF$1:$AF$326,"&lt;"&amp;$AF$1:$AF$326),0))</f>
        <v>186</v>
      </c>
      <c r="AH186" t="str">
        <f t="array" ref="AH186">INDEX($AE$1:$AE$326,SMALL(IF($AF$1:$AF$326=$AG186,ROW($AF$1:$AF$326)),COUNTIF($AG$1:$AG186,$AG186)),1)</f>
        <v>Newcastle upon Tyne</v>
      </c>
      <c r="AI186">
        <f t="shared" si="57"/>
        <v>0.92880750765964637</v>
      </c>
      <c r="AN186" t="e">
        <f t="shared" si="58"/>
        <v>#N/A</v>
      </c>
    </row>
    <row r="187" spans="1:40" x14ac:dyDescent="0.25">
      <c r="A187" t="s">
        <v>392</v>
      </c>
      <c r="B187" t="s">
        <v>393</v>
      </c>
      <c r="C187" t="s">
        <v>165</v>
      </c>
      <c r="D187" t="s">
        <v>35</v>
      </c>
      <c r="E187">
        <v>179079</v>
      </c>
      <c r="F187">
        <v>0.90226120779129171</v>
      </c>
      <c r="G187">
        <f>VLOOKUP($A187,'1213 urban'!$A$4:$C$329,2,FALSE)</f>
        <v>1.0295040803515381</v>
      </c>
      <c r="H187">
        <f>VLOOKUP($A187,'1213 urban'!$A$4:$C$329,3,FALSE)</f>
        <v>41</v>
      </c>
      <c r="I187">
        <f t="shared" si="59"/>
        <v>222</v>
      </c>
      <c r="J187" t="str">
        <f t="shared" si="60"/>
        <v>North Tyneside</v>
      </c>
      <c r="K187">
        <f t="shared" si="61"/>
        <v>1.0295040803515381</v>
      </c>
      <c r="L187">
        <f t="shared" si="62"/>
        <v>50</v>
      </c>
      <c r="M187" t="str">
        <f t="shared" si="63"/>
        <v/>
      </c>
      <c r="N187" t="str">
        <f t="shared" si="64"/>
        <v/>
      </c>
      <c r="O187" t="str">
        <f t="shared" si="65"/>
        <v>9999</v>
      </c>
      <c r="P187" t="str">
        <f t="shared" si="66"/>
        <v/>
      </c>
      <c r="Q187" t="str">
        <f t="shared" si="67"/>
        <v/>
      </c>
      <c r="R187" t="str">
        <f t="shared" si="68"/>
        <v>9999</v>
      </c>
      <c r="S187" t="str">
        <f t="shared" si="69"/>
        <v/>
      </c>
      <c r="T187" t="str">
        <f t="shared" si="70"/>
        <v/>
      </c>
      <c r="U187" t="str">
        <f t="shared" si="71"/>
        <v>9999</v>
      </c>
      <c r="V187" t="str">
        <f t="shared" si="72"/>
        <v/>
      </c>
      <c r="W187" t="str">
        <f t="shared" si="73"/>
        <v/>
      </c>
      <c r="X187" t="str">
        <f t="shared" si="74"/>
        <v>9999</v>
      </c>
      <c r="Y187" t="str">
        <f t="shared" si="75"/>
        <v/>
      </c>
      <c r="Z187" t="str">
        <f t="shared" si="76"/>
        <v/>
      </c>
      <c r="AA187" t="str">
        <f t="shared" si="77"/>
        <v>9999</v>
      </c>
      <c r="AE187" t="s">
        <v>394</v>
      </c>
      <c r="AF187">
        <f t="shared" si="56"/>
        <v>221</v>
      </c>
      <c r="AG187">
        <f t="array" ref="AG187">INDEX($AF$1:$AF$326,MATCH(SMALL(COUNTIF($AF$1:$AF$326,"&lt;"&amp;$AF$1:$AF$326),ROW($AF187:$AG187)),COUNTIF($AF$1:$AF$326,"&lt;"&amp;$AF$1:$AF$326),0))</f>
        <v>187</v>
      </c>
      <c r="AH187" t="str">
        <f t="array" ref="AH187">INDEX($AE$1:$AE$326,SMALL(IF($AF$1:$AF$326=$AG187,ROW($AF$1:$AF$326)),COUNTIF($AG$1:$AG187,$AG187)),1)</f>
        <v>Christchurch</v>
      </c>
      <c r="AI187">
        <f t="shared" si="57"/>
        <v>0.92919531685560297</v>
      </c>
      <c r="AN187" t="e">
        <f t="shared" si="58"/>
        <v>#N/A</v>
      </c>
    </row>
    <row r="188" spans="1:40" x14ac:dyDescent="0.25">
      <c r="A188" t="s">
        <v>394</v>
      </c>
      <c r="B188" t="s">
        <v>395</v>
      </c>
      <c r="C188" t="s">
        <v>58</v>
      </c>
      <c r="D188" t="s">
        <v>28</v>
      </c>
      <c r="E188">
        <v>26154</v>
      </c>
      <c r="F188">
        <v>0.42271140418929404</v>
      </c>
      <c r="G188">
        <f>VLOOKUP($A188,'1213 urban'!$A$4:$C$329,2,FALSE)</f>
        <v>1.0261194029850746</v>
      </c>
      <c r="H188">
        <f>VLOOKUP($A188,'1213 urban'!$A$4:$C$329,3,FALSE)</f>
        <v>11</v>
      </c>
      <c r="I188">
        <f t="shared" si="59"/>
        <v>221</v>
      </c>
      <c r="J188" t="str">
        <f t="shared" si="60"/>
        <v/>
      </c>
      <c r="K188" t="str">
        <f t="shared" si="61"/>
        <v/>
      </c>
      <c r="L188" t="str">
        <f t="shared" si="62"/>
        <v>9999</v>
      </c>
      <c r="M188" t="str">
        <f t="shared" si="63"/>
        <v/>
      </c>
      <c r="N188" t="str">
        <f t="shared" si="64"/>
        <v/>
      </c>
      <c r="O188" t="str">
        <f t="shared" si="65"/>
        <v>9999</v>
      </c>
      <c r="P188" t="str">
        <f t="shared" si="66"/>
        <v/>
      </c>
      <c r="Q188" t="str">
        <f t="shared" si="67"/>
        <v/>
      </c>
      <c r="R188" t="str">
        <f t="shared" si="68"/>
        <v>9999</v>
      </c>
      <c r="S188" t="str">
        <f t="shared" si="69"/>
        <v>North Warwickshire</v>
      </c>
      <c r="T188">
        <f t="shared" si="70"/>
        <v>1.0261194029850746</v>
      </c>
      <c r="U188">
        <f t="shared" si="71"/>
        <v>41</v>
      </c>
      <c r="V188" t="str">
        <f t="shared" si="72"/>
        <v/>
      </c>
      <c r="W188" t="str">
        <f t="shared" si="73"/>
        <v/>
      </c>
      <c r="X188" t="str">
        <f t="shared" si="74"/>
        <v>9999</v>
      </c>
      <c r="Y188" t="str">
        <f t="shared" si="75"/>
        <v/>
      </c>
      <c r="Z188" t="str">
        <f t="shared" si="76"/>
        <v/>
      </c>
      <c r="AA188" t="str">
        <f t="shared" si="77"/>
        <v>9999</v>
      </c>
      <c r="AE188" t="s">
        <v>396</v>
      </c>
      <c r="AF188">
        <f t="shared" si="56"/>
        <v>156</v>
      </c>
      <c r="AG188">
        <f t="array" ref="AG188">INDEX($AF$1:$AF$326,MATCH(SMALL(COUNTIF($AF$1:$AF$326,"&lt;"&amp;$AF$1:$AF$326),ROW($AF188:$AG188)),COUNTIF($AF$1:$AF$326,"&lt;"&amp;$AF$1:$AF$326),0))</f>
        <v>188</v>
      </c>
      <c r="AH188" t="str">
        <f t="array" ref="AH188">INDEX($AE$1:$AE$326,SMALL(IF($AF$1:$AF$326=$AG188,ROW($AF$1:$AF$326)),COUNTIF($AG$1:$AG188,$AG188)),1)</f>
        <v>York</v>
      </c>
      <c r="AI188">
        <f t="shared" si="57"/>
        <v>0.93236313517238578</v>
      </c>
      <c r="AN188" t="e">
        <f t="shared" si="58"/>
        <v>#N/A</v>
      </c>
    </row>
    <row r="189" spans="1:40" x14ac:dyDescent="0.25">
      <c r="A189" t="s">
        <v>396</v>
      </c>
      <c r="B189" t="s">
        <v>397</v>
      </c>
      <c r="C189" t="s">
        <v>17</v>
      </c>
      <c r="D189" t="s">
        <v>28</v>
      </c>
      <c r="E189">
        <v>53730</v>
      </c>
      <c r="F189">
        <v>0.59185089719440864</v>
      </c>
      <c r="G189">
        <f>VLOOKUP($A189,'1213 urban'!$A$4:$C$329,2,FALSE)</f>
        <v>0.85304822565969063</v>
      </c>
      <c r="H189">
        <f>VLOOKUP($A189,'1213 urban'!$A$4:$C$329,3,FALSE)</f>
        <v>15</v>
      </c>
      <c r="I189">
        <f t="shared" si="59"/>
        <v>156</v>
      </c>
      <c r="J189" t="str">
        <f t="shared" si="60"/>
        <v/>
      </c>
      <c r="K189" t="str">
        <f t="shared" si="61"/>
        <v/>
      </c>
      <c r="L189" t="str">
        <f t="shared" si="62"/>
        <v>9999</v>
      </c>
      <c r="M189" t="str">
        <f t="shared" si="63"/>
        <v/>
      </c>
      <c r="N189" t="str">
        <f t="shared" si="64"/>
        <v/>
      </c>
      <c r="O189" t="str">
        <f t="shared" si="65"/>
        <v>9999</v>
      </c>
      <c r="P189" t="str">
        <f t="shared" si="66"/>
        <v/>
      </c>
      <c r="Q189" t="str">
        <f t="shared" si="67"/>
        <v/>
      </c>
      <c r="R189" t="str">
        <f t="shared" si="68"/>
        <v>9999</v>
      </c>
      <c r="S189" t="str">
        <f t="shared" si="69"/>
        <v>North West Leicestershire</v>
      </c>
      <c r="T189">
        <f t="shared" si="70"/>
        <v>0.85304822565969063</v>
      </c>
      <c r="U189">
        <f t="shared" si="71"/>
        <v>35</v>
      </c>
      <c r="V189" t="str">
        <f t="shared" si="72"/>
        <v/>
      </c>
      <c r="W189" t="str">
        <f t="shared" si="73"/>
        <v/>
      </c>
      <c r="X189" t="str">
        <f t="shared" si="74"/>
        <v>9999</v>
      </c>
      <c r="Y189" t="str">
        <f t="shared" si="75"/>
        <v/>
      </c>
      <c r="Z189" t="str">
        <f t="shared" si="76"/>
        <v/>
      </c>
      <c r="AA189" t="str">
        <f t="shared" si="77"/>
        <v>9999</v>
      </c>
      <c r="AE189" t="s">
        <v>398</v>
      </c>
      <c r="AF189">
        <f t="shared" si="56"/>
        <v>204</v>
      </c>
      <c r="AG189">
        <f t="array" ref="AG189">INDEX($AF$1:$AF$326,MATCH(SMALL(COUNTIF($AF$1:$AF$326,"&lt;"&amp;$AF$1:$AF$326),ROW($AF189:$AG189)),COUNTIF($AF$1:$AF$326,"&lt;"&amp;$AF$1:$AF$326),0))</f>
        <v>189</v>
      </c>
      <c r="AH189" t="str">
        <f t="array" ref="AH189">INDEX($AE$1:$AE$326,SMALL(IF($AF$1:$AF$326=$AG189,ROW($AF$1:$AF$326)),COUNTIF($AG$1:$AG189,$AG189)),1)</f>
        <v>Harlow</v>
      </c>
      <c r="AI189">
        <f t="shared" si="57"/>
        <v>0.9337552523732946</v>
      </c>
      <c r="AN189" t="e">
        <f t="shared" si="58"/>
        <v>#N/A</v>
      </c>
    </row>
    <row r="190" spans="1:40" x14ac:dyDescent="0.25">
      <c r="A190" t="s">
        <v>398</v>
      </c>
      <c r="B190" t="s">
        <v>399</v>
      </c>
      <c r="C190" t="s">
        <v>17</v>
      </c>
      <c r="D190" t="s">
        <v>23</v>
      </c>
      <c r="E190">
        <v>209065</v>
      </c>
      <c r="F190">
        <v>0.98555131287418096</v>
      </c>
      <c r="G190">
        <f>VLOOKUP($A190,'1213 urban'!$A$4:$C$329,2,FALSE)</f>
        <v>0.98573879202191672</v>
      </c>
      <c r="H190">
        <f>VLOOKUP($A190,'1213 urban'!$A$4:$C$329,3,FALSE)</f>
        <v>77</v>
      </c>
      <c r="I190">
        <f t="shared" si="59"/>
        <v>204</v>
      </c>
      <c r="J190" t="str">
        <f t="shared" si="60"/>
        <v/>
      </c>
      <c r="K190" t="str">
        <f t="shared" si="61"/>
        <v/>
      </c>
      <c r="L190" t="str">
        <f t="shared" si="62"/>
        <v>9999</v>
      </c>
      <c r="M190" t="str">
        <f t="shared" si="63"/>
        <v/>
      </c>
      <c r="N190" t="str">
        <f t="shared" si="64"/>
        <v/>
      </c>
      <c r="O190" t="str">
        <f t="shared" si="65"/>
        <v>9999</v>
      </c>
      <c r="P190" t="str">
        <f t="shared" si="66"/>
        <v>Northampton</v>
      </c>
      <c r="Q190">
        <f t="shared" si="67"/>
        <v>0.98573879202191672</v>
      </c>
      <c r="R190">
        <f t="shared" si="68"/>
        <v>38</v>
      </c>
      <c r="S190" t="str">
        <f t="shared" si="69"/>
        <v/>
      </c>
      <c r="T190" t="str">
        <f t="shared" si="70"/>
        <v/>
      </c>
      <c r="U190" t="str">
        <f t="shared" si="71"/>
        <v>9999</v>
      </c>
      <c r="V190" t="str">
        <f t="shared" si="72"/>
        <v/>
      </c>
      <c r="W190" t="str">
        <f t="shared" si="73"/>
        <v/>
      </c>
      <c r="X190" t="str">
        <f t="shared" si="74"/>
        <v>9999</v>
      </c>
      <c r="Y190" t="str">
        <f t="shared" si="75"/>
        <v/>
      </c>
      <c r="Z190" t="str">
        <f t="shared" si="76"/>
        <v/>
      </c>
      <c r="AA190" t="str">
        <f t="shared" si="77"/>
        <v>9999</v>
      </c>
      <c r="AE190" t="s">
        <v>400</v>
      </c>
      <c r="AF190">
        <f t="shared" si="56"/>
        <v>106</v>
      </c>
      <c r="AG190">
        <f t="array" ref="AG190">INDEX($AF$1:$AF$326,MATCH(SMALL(COUNTIF($AF$1:$AF$326,"&lt;"&amp;$AF$1:$AF$326),ROW($AF190:$AG190)),COUNTIF($AF$1:$AF$326,"&lt;"&amp;$AF$1:$AF$326),0))</f>
        <v>190</v>
      </c>
      <c r="AH190" t="str">
        <f t="array" ref="AH190">INDEX($AE$1:$AE$326,SMALL(IF($AF$1:$AF$326=$AG190,ROW($AF$1:$AF$326)),COUNTIF($AG$1:$AG190,$AG190)),1)</f>
        <v>Ashfield</v>
      </c>
      <c r="AI190">
        <f t="shared" si="57"/>
        <v>0.93531554592891608</v>
      </c>
      <c r="AN190" t="e">
        <f t="shared" si="58"/>
        <v>#N/A</v>
      </c>
    </row>
    <row r="191" spans="1:40" x14ac:dyDescent="0.25">
      <c r="A191" t="s">
        <v>400</v>
      </c>
      <c r="B191" t="s">
        <v>401</v>
      </c>
      <c r="C191" t="s">
        <v>165</v>
      </c>
      <c r="D191" t="s">
        <v>28</v>
      </c>
      <c r="E191">
        <v>159134</v>
      </c>
      <c r="F191">
        <v>0.48399999999999999</v>
      </c>
      <c r="G191">
        <f>VLOOKUP($A191,'1213 urban'!$A$4:$C$329,2,FALSE)</f>
        <v>0.74720646673233027</v>
      </c>
      <c r="H191">
        <f>VLOOKUP($A191,'1213 urban'!$A$4:$C$329,3,FALSE)</f>
        <v>22</v>
      </c>
      <c r="I191">
        <f t="shared" si="59"/>
        <v>106</v>
      </c>
      <c r="J191" t="str">
        <f t="shared" si="60"/>
        <v/>
      </c>
      <c r="K191" t="str">
        <f t="shared" si="61"/>
        <v/>
      </c>
      <c r="L191" t="str">
        <f t="shared" si="62"/>
        <v>9999</v>
      </c>
      <c r="M191" t="str">
        <f t="shared" si="63"/>
        <v/>
      </c>
      <c r="N191" t="str">
        <f t="shared" si="64"/>
        <v/>
      </c>
      <c r="O191" t="str">
        <f t="shared" si="65"/>
        <v>9999</v>
      </c>
      <c r="P191" t="str">
        <f t="shared" si="66"/>
        <v/>
      </c>
      <c r="Q191" t="str">
        <f t="shared" si="67"/>
        <v/>
      </c>
      <c r="R191" t="str">
        <f t="shared" si="68"/>
        <v>9999</v>
      </c>
      <c r="S191" t="str">
        <f t="shared" si="69"/>
        <v>Northumberland</v>
      </c>
      <c r="T191">
        <f t="shared" si="70"/>
        <v>0.74720646673233027</v>
      </c>
      <c r="U191">
        <f t="shared" si="71"/>
        <v>27</v>
      </c>
      <c r="V191" t="str">
        <f t="shared" si="72"/>
        <v/>
      </c>
      <c r="W191" t="str">
        <f t="shared" si="73"/>
        <v/>
      </c>
      <c r="X191" t="str">
        <f t="shared" si="74"/>
        <v>9999</v>
      </c>
      <c r="Y191" t="str">
        <f t="shared" si="75"/>
        <v/>
      </c>
      <c r="Z191" t="str">
        <f t="shared" si="76"/>
        <v/>
      </c>
      <c r="AA191" t="str">
        <f t="shared" si="77"/>
        <v>9999</v>
      </c>
      <c r="AE191" t="s">
        <v>402</v>
      </c>
      <c r="AF191">
        <f t="shared" si="56"/>
        <v>176</v>
      </c>
      <c r="AG191">
        <f t="array" ref="AG191">INDEX($AF$1:$AF$326,MATCH(SMALL(COUNTIF($AF$1:$AF$326,"&lt;"&amp;$AF$1:$AF$326),ROW($AF191:$AG191)),COUNTIF($AF$1:$AF$326,"&lt;"&amp;$AF$1:$AF$326),0))</f>
        <v>191</v>
      </c>
      <c r="AH191" t="str">
        <f t="array" ref="AH191">INDEX($AE$1:$AE$326,SMALL(IF($AF$1:$AF$326=$AG191,ROW($AF$1:$AF$326)),COUNTIF($AG$1:$AG191,$AG191)),1)</f>
        <v>Bromsgrove</v>
      </c>
      <c r="AI191">
        <f t="shared" si="57"/>
        <v>0.94150395022309552</v>
      </c>
      <c r="AN191" t="e">
        <f t="shared" si="58"/>
        <v>#N/A</v>
      </c>
    </row>
    <row r="192" spans="1:40" x14ac:dyDescent="0.25">
      <c r="A192" t="s">
        <v>402</v>
      </c>
      <c r="B192" t="s">
        <v>403</v>
      </c>
      <c r="C192" t="s">
        <v>31</v>
      </c>
      <c r="D192" t="s">
        <v>23</v>
      </c>
      <c r="E192">
        <v>143488</v>
      </c>
      <c r="F192">
        <v>1</v>
      </c>
      <c r="G192">
        <f>VLOOKUP($A192,'1213 urban'!$A$4:$C$329,2,FALSE)</f>
        <v>0.91064093621638387</v>
      </c>
      <c r="H192">
        <f>VLOOKUP($A192,'1213 urban'!$A$4:$C$329,3,FALSE)</f>
        <v>47</v>
      </c>
      <c r="I192">
        <f t="shared" si="59"/>
        <v>176</v>
      </c>
      <c r="J192" t="str">
        <f t="shared" si="60"/>
        <v/>
      </c>
      <c r="K192" t="str">
        <f t="shared" si="61"/>
        <v/>
      </c>
      <c r="L192" t="str">
        <f t="shared" si="62"/>
        <v>9999</v>
      </c>
      <c r="M192" t="str">
        <f t="shared" si="63"/>
        <v/>
      </c>
      <c r="N192" t="str">
        <f t="shared" si="64"/>
        <v/>
      </c>
      <c r="O192" t="str">
        <f t="shared" si="65"/>
        <v>9999</v>
      </c>
      <c r="P192" t="str">
        <f t="shared" si="66"/>
        <v>Norwich</v>
      </c>
      <c r="Q192">
        <f t="shared" si="67"/>
        <v>0.91064093621638387</v>
      </c>
      <c r="R192">
        <f t="shared" si="68"/>
        <v>29</v>
      </c>
      <c r="S192" t="str">
        <f t="shared" si="69"/>
        <v/>
      </c>
      <c r="T192" t="str">
        <f t="shared" si="70"/>
        <v/>
      </c>
      <c r="U192" t="str">
        <f t="shared" si="71"/>
        <v>9999</v>
      </c>
      <c r="V192" t="str">
        <f t="shared" si="72"/>
        <v/>
      </c>
      <c r="W192" t="str">
        <f t="shared" si="73"/>
        <v/>
      </c>
      <c r="X192" t="str">
        <f t="shared" si="74"/>
        <v>9999</v>
      </c>
      <c r="Y192" t="str">
        <f t="shared" si="75"/>
        <v/>
      </c>
      <c r="Z192" t="str">
        <f t="shared" si="76"/>
        <v/>
      </c>
      <c r="AA192" t="str">
        <f t="shared" si="77"/>
        <v>9999</v>
      </c>
      <c r="AE192" t="s">
        <v>404</v>
      </c>
      <c r="AF192">
        <f t="shared" si="56"/>
        <v>241</v>
      </c>
      <c r="AG192">
        <f t="array" ref="AG192">INDEX($AF$1:$AF$326,MATCH(SMALL(COUNTIF($AF$1:$AF$326,"&lt;"&amp;$AF$1:$AF$326),ROW($AF192:$AG192)),COUNTIF($AF$1:$AF$326,"&lt;"&amp;$AF$1:$AF$326),0))</f>
        <v>192</v>
      </c>
      <c r="AH192" t="str">
        <f t="array" ref="AH192">INDEX($AE$1:$AE$326,SMALL(IF($AF$1:$AF$326=$AG192,ROW($AF$1:$AF$326)),COUNTIF($AG$1:$AG192,$AG192)),1)</f>
        <v>Fenland</v>
      </c>
      <c r="AI192">
        <f t="shared" si="57"/>
        <v>0.95510983763132762</v>
      </c>
      <c r="AN192" t="e">
        <f t="shared" si="58"/>
        <v>#N/A</v>
      </c>
    </row>
    <row r="193" spans="1:40" x14ac:dyDescent="0.25">
      <c r="A193" t="s">
        <v>404</v>
      </c>
      <c r="B193" t="s">
        <v>405</v>
      </c>
      <c r="C193" t="s">
        <v>17</v>
      </c>
      <c r="D193" t="s">
        <v>10</v>
      </c>
      <c r="E193">
        <v>306697</v>
      </c>
      <c r="F193">
        <v>1</v>
      </c>
      <c r="G193">
        <f>VLOOKUP($A193,'1213 urban'!$A$4:$C$329,2,FALSE)</f>
        <v>1.10405461525216</v>
      </c>
      <c r="H193">
        <f>VLOOKUP($A193,'1213 urban'!$A$4:$C$329,3,FALSE)</f>
        <v>109</v>
      </c>
      <c r="I193">
        <f t="shared" si="59"/>
        <v>241</v>
      </c>
      <c r="J193" t="str">
        <f t="shared" si="60"/>
        <v/>
      </c>
      <c r="K193" t="str">
        <f t="shared" si="61"/>
        <v/>
      </c>
      <c r="L193" t="str">
        <f t="shared" si="62"/>
        <v>9999</v>
      </c>
      <c r="M193" t="str">
        <f t="shared" si="63"/>
        <v>Nottingham</v>
      </c>
      <c r="N193">
        <f t="shared" si="64"/>
        <v>1.10405461525216</v>
      </c>
      <c r="O193">
        <f t="shared" si="65"/>
        <v>28</v>
      </c>
      <c r="P193" t="str">
        <f t="shared" si="66"/>
        <v/>
      </c>
      <c r="Q193" t="str">
        <f t="shared" si="67"/>
        <v/>
      </c>
      <c r="R193" t="str">
        <f t="shared" si="68"/>
        <v>9999</v>
      </c>
      <c r="S193" t="str">
        <f t="shared" si="69"/>
        <v/>
      </c>
      <c r="T193" t="str">
        <f t="shared" si="70"/>
        <v/>
      </c>
      <c r="U193" t="str">
        <f t="shared" si="71"/>
        <v>9999</v>
      </c>
      <c r="V193" t="str">
        <f t="shared" si="72"/>
        <v/>
      </c>
      <c r="W193" t="str">
        <f t="shared" si="73"/>
        <v/>
      </c>
      <c r="X193" t="str">
        <f t="shared" si="74"/>
        <v>9999</v>
      </c>
      <c r="Y193" t="str">
        <f t="shared" si="75"/>
        <v/>
      </c>
      <c r="Z193" t="str">
        <f t="shared" si="76"/>
        <v/>
      </c>
      <c r="AA193" t="str">
        <f t="shared" si="77"/>
        <v>9999</v>
      </c>
      <c r="AE193" t="s">
        <v>406</v>
      </c>
      <c r="AF193">
        <f t="shared" si="56"/>
        <v>143</v>
      </c>
      <c r="AG193">
        <f t="array" ref="AG193">INDEX($AF$1:$AF$326,MATCH(SMALL(COUNTIF($AF$1:$AF$326,"&lt;"&amp;$AF$1:$AF$326),ROW($AF193:$AG193)),COUNTIF($AF$1:$AF$326,"&lt;"&amp;$AF$1:$AF$326),0))</f>
        <v>193</v>
      </c>
      <c r="AH193" t="str">
        <f t="array" ref="AH193">INDEX($AE$1:$AE$326,SMALL(IF($AF$1:$AF$326=$AG193,ROW($AF$1:$AF$326)),COUNTIF($AG$1:$AG193,$AG193)),1)</f>
        <v>Blaby</v>
      </c>
      <c r="AI193">
        <f t="shared" si="57"/>
        <v>0.95631681409884217</v>
      </c>
      <c r="AN193" t="e">
        <f t="shared" si="58"/>
        <v>#N/A</v>
      </c>
    </row>
    <row r="194" spans="1:40" x14ac:dyDescent="0.25">
      <c r="A194" t="s">
        <v>406</v>
      </c>
      <c r="B194" t="s">
        <v>407</v>
      </c>
      <c r="C194" t="s">
        <v>58</v>
      </c>
      <c r="D194" t="s">
        <v>23</v>
      </c>
      <c r="E194">
        <v>120837</v>
      </c>
      <c r="F194">
        <v>0.98899992633879241</v>
      </c>
      <c r="G194">
        <f>VLOOKUP($A194,'1213 urban'!$A$4:$C$329,2,FALSE)</f>
        <v>0.82881253767329721</v>
      </c>
      <c r="H194">
        <f>VLOOKUP($A194,'1213 urban'!$A$4:$C$329,3,FALSE)</f>
        <v>22</v>
      </c>
      <c r="I194">
        <f t="shared" si="59"/>
        <v>143</v>
      </c>
      <c r="J194" t="str">
        <f t="shared" si="60"/>
        <v/>
      </c>
      <c r="K194" t="str">
        <f t="shared" si="61"/>
        <v/>
      </c>
      <c r="L194" t="str">
        <f t="shared" si="62"/>
        <v>9999</v>
      </c>
      <c r="M194" t="str">
        <f t="shared" si="63"/>
        <v/>
      </c>
      <c r="N194" t="str">
        <f t="shared" si="64"/>
        <v/>
      </c>
      <c r="O194" t="str">
        <f t="shared" si="65"/>
        <v>9999</v>
      </c>
      <c r="P194" t="str">
        <f t="shared" si="66"/>
        <v>Nuneaton and Bedworth</v>
      </c>
      <c r="Q194">
        <f t="shared" si="67"/>
        <v>0.82881253767329721</v>
      </c>
      <c r="R194">
        <f t="shared" si="68"/>
        <v>20</v>
      </c>
      <c r="S194" t="str">
        <f t="shared" si="69"/>
        <v/>
      </c>
      <c r="T194" t="str">
        <f t="shared" si="70"/>
        <v/>
      </c>
      <c r="U194" t="str">
        <f t="shared" si="71"/>
        <v>9999</v>
      </c>
      <c r="V194" t="str">
        <f t="shared" si="72"/>
        <v/>
      </c>
      <c r="W194" t="str">
        <f t="shared" si="73"/>
        <v/>
      </c>
      <c r="X194" t="str">
        <f t="shared" si="74"/>
        <v>9999</v>
      </c>
      <c r="Y194" t="str">
        <f t="shared" si="75"/>
        <v/>
      </c>
      <c r="Z194" t="str">
        <f t="shared" si="76"/>
        <v/>
      </c>
      <c r="AA194" t="str">
        <f t="shared" si="77"/>
        <v>9999</v>
      </c>
      <c r="AE194" t="s">
        <v>408</v>
      </c>
      <c r="AF194">
        <f t="shared" ref="AF194:AF257" si="78">LOOKUP(AE194,$A$2:$A$327,I$2:I$327)</f>
        <v>275</v>
      </c>
      <c r="AG194">
        <f t="array" ref="AG194">INDEX($AF$1:$AF$326,MATCH(SMALL(COUNTIF($AF$1:$AF$326,"&lt;"&amp;$AF$1:$AF$326),ROW($AF194:$AG194)),COUNTIF($AF$1:$AF$326,"&lt;"&amp;$AF$1:$AF$326),0))</f>
        <v>194</v>
      </c>
      <c r="AH194" t="str">
        <f t="array" ref="AH194">INDEX($AE$1:$AE$326,SMALL(IF($AF$1:$AF$326=$AG194,ROW($AF$1:$AF$326)),COUNTIF($AG$1:$AG194,$AG194)),1)</f>
        <v>Waverley</v>
      </c>
      <c r="AI194">
        <f t="shared" ref="AI194:AI257" si="79">LOOKUP(AH194,$A$2:$A$327,$G$2:$G$327)</f>
        <v>0.95700206510971941</v>
      </c>
      <c r="AN194" t="e">
        <f t="shared" ref="AN194:AN257" si="80">LOOKUP(AM194,$A$2:$A$327,L$2:L$327)</f>
        <v>#N/A</v>
      </c>
    </row>
    <row r="195" spans="1:40" x14ac:dyDescent="0.25">
      <c r="A195" t="s">
        <v>408</v>
      </c>
      <c r="B195" t="s">
        <v>409</v>
      </c>
      <c r="C195" t="s">
        <v>17</v>
      </c>
      <c r="D195" t="s">
        <v>10</v>
      </c>
      <c r="E195">
        <v>58548</v>
      </c>
      <c r="F195">
        <v>1</v>
      </c>
      <c r="G195">
        <f>VLOOKUP($A195,'1213 urban'!$A$4:$C$329,2,FALSE)</f>
        <v>1.314333148865523</v>
      </c>
      <c r="H195">
        <f>VLOOKUP($A195,'1213 urban'!$A$4:$C$329,3,FALSE)</f>
        <v>19</v>
      </c>
      <c r="I195">
        <f t="shared" ref="I195:I258" si="81">IF(G195="","9999",RANK(G195,G$2:G$327,1))</f>
        <v>275</v>
      </c>
      <c r="J195" t="str">
        <f t="shared" ref="J195:J258" si="82">IF($D195=$C$330,$A195,"")</f>
        <v/>
      </c>
      <c r="K195" t="str">
        <f t="shared" ref="K195:K258" si="83">IF($D195=$C$330,$G195,"")</f>
        <v/>
      </c>
      <c r="L195" t="str">
        <f t="shared" ref="L195:L258" si="84">IF(K195="","9999",IF($D195=$C$330,RANK(K195,K$2:K$327,1),""))</f>
        <v>9999</v>
      </c>
      <c r="M195" t="str">
        <f t="shared" ref="M195:M258" si="85">IF($D195=$C$331,$A195,"")</f>
        <v>Oadby and Wigston</v>
      </c>
      <c r="N195">
        <f t="shared" ref="N195:N258" si="86">IF($D195=$C$331,$G195,"")</f>
        <v>1.314333148865523</v>
      </c>
      <c r="O195">
        <f t="shared" ref="O195:O258" si="87">IF(N195="","9999",IF($D195=$C$331,RANK(N195,N$2:N$327,1),""))</f>
        <v>36</v>
      </c>
      <c r="P195" t="str">
        <f t="shared" ref="P195:P258" si="88">IF($D195=$C$332,$A195,"")</f>
        <v/>
      </c>
      <c r="Q195" t="str">
        <f t="shared" ref="Q195:Q258" si="89">IF($D195=$C$332,$G195,"")</f>
        <v/>
      </c>
      <c r="R195" t="str">
        <f t="shared" ref="R195:R258" si="90">IF(Q195="","9999",IF($D195=$C$332,RANK(Q195,Q$2:Q$327,1),""))</f>
        <v>9999</v>
      </c>
      <c r="S195" t="str">
        <f t="shared" ref="S195:S258" si="91">IF($D195=$C$333,$A195,"")</f>
        <v/>
      </c>
      <c r="T195" t="str">
        <f t="shared" ref="T195:T258" si="92">IF($D195=$C$333,$G195,"")</f>
        <v/>
      </c>
      <c r="U195" t="str">
        <f t="shared" ref="U195:U258" si="93">IF(T195="","9999",IF($D195=$C$333,RANK(T195,T$2:T$327,1),""))</f>
        <v>9999</v>
      </c>
      <c r="V195" t="str">
        <f t="shared" ref="V195:V258" si="94">IF($D195=$C$334,$A195,"")</f>
        <v/>
      </c>
      <c r="W195" t="str">
        <f t="shared" ref="W195:W258" si="95">IF($D195=$C$334,$G195,"")</f>
        <v/>
      </c>
      <c r="X195" t="str">
        <f t="shared" ref="X195:X258" si="96">IF(W195="","9999",IF($D195=$C$334,RANK(W195,W$2:W$327,1),""))</f>
        <v>9999</v>
      </c>
      <c r="Y195" t="str">
        <f t="shared" ref="Y195:Y258" si="97">IF($D195=$C$335,$A195,"")</f>
        <v/>
      </c>
      <c r="Z195" t="str">
        <f t="shared" ref="Z195:Z258" si="98">IF($D195=$C$335,$G195,"")</f>
        <v/>
      </c>
      <c r="AA195" t="str">
        <f t="shared" ref="AA195:AA258" si="99">IF(Z195="","9999",IF($D195=$C$335,RANK(Z195,Z$2:Z$327,1),""))</f>
        <v>9999</v>
      </c>
      <c r="AE195" t="s">
        <v>410</v>
      </c>
      <c r="AF195">
        <f t="shared" si="78"/>
        <v>284</v>
      </c>
      <c r="AG195">
        <f t="array" ref="AG195">INDEX($AF$1:$AF$326,MATCH(SMALL(COUNTIF($AF$1:$AF$326,"&lt;"&amp;$AF$1:$AF$326),ROW($AF195:$AG195)),COUNTIF($AF$1:$AF$326,"&lt;"&amp;$AF$1:$AF$326),0))</f>
        <v>195</v>
      </c>
      <c r="AH195" t="str">
        <f t="array" ref="AH195">INDEX($AE$1:$AE$326,SMALL(IF($AF$1:$AF$326=$AG195,ROW($AF$1:$AF$326)),COUNTIF($AG$1:$AG195,$AG195)),1)</f>
        <v>North East Lincolnshire</v>
      </c>
      <c r="AI195">
        <f t="shared" si="79"/>
        <v>0.9608455440787893</v>
      </c>
      <c r="AN195" t="e">
        <f t="shared" si="80"/>
        <v>#N/A</v>
      </c>
    </row>
    <row r="196" spans="1:40" x14ac:dyDescent="0.25">
      <c r="A196" t="s">
        <v>410</v>
      </c>
      <c r="B196" t="s">
        <v>411</v>
      </c>
      <c r="C196" t="s">
        <v>13</v>
      </c>
      <c r="D196" t="s">
        <v>35</v>
      </c>
      <c r="E196">
        <v>202555</v>
      </c>
      <c r="F196">
        <v>0.92166391380118395</v>
      </c>
      <c r="G196">
        <f>VLOOKUP($A196,'1213 urban'!$A$4:$C$329,2,FALSE)</f>
        <v>1.3827491567325219</v>
      </c>
      <c r="H196">
        <f>VLOOKUP($A196,'1213 urban'!$A$4:$C$329,3,FALSE)</f>
        <v>66</v>
      </c>
      <c r="I196">
        <f t="shared" si="81"/>
        <v>284</v>
      </c>
      <c r="J196" t="str">
        <f t="shared" si="82"/>
        <v>Oldham</v>
      </c>
      <c r="K196">
        <f t="shared" si="83"/>
        <v>1.3827491567325219</v>
      </c>
      <c r="L196">
        <f t="shared" si="84"/>
        <v>67</v>
      </c>
      <c r="M196" t="str">
        <f t="shared" si="85"/>
        <v/>
      </c>
      <c r="N196" t="str">
        <f t="shared" si="86"/>
        <v/>
      </c>
      <c r="O196" t="str">
        <f t="shared" si="87"/>
        <v>9999</v>
      </c>
      <c r="P196" t="str">
        <f t="shared" si="88"/>
        <v/>
      </c>
      <c r="Q196" t="str">
        <f t="shared" si="89"/>
        <v/>
      </c>
      <c r="R196" t="str">
        <f t="shared" si="90"/>
        <v>9999</v>
      </c>
      <c r="S196" t="str">
        <f t="shared" si="91"/>
        <v/>
      </c>
      <c r="T196" t="str">
        <f t="shared" si="92"/>
        <v/>
      </c>
      <c r="U196" t="str">
        <f t="shared" si="93"/>
        <v>9999</v>
      </c>
      <c r="V196" t="str">
        <f t="shared" si="94"/>
        <v/>
      </c>
      <c r="W196" t="str">
        <f t="shared" si="95"/>
        <v/>
      </c>
      <c r="X196" t="str">
        <f t="shared" si="96"/>
        <v>9999</v>
      </c>
      <c r="Y196" t="str">
        <f t="shared" si="97"/>
        <v/>
      </c>
      <c r="Z196" t="str">
        <f t="shared" si="98"/>
        <v/>
      </c>
      <c r="AA196" t="str">
        <f t="shared" si="99"/>
        <v>9999</v>
      </c>
      <c r="AE196" t="s">
        <v>412</v>
      </c>
      <c r="AF196">
        <f t="shared" si="78"/>
        <v>46</v>
      </c>
      <c r="AG196">
        <f t="array" ref="AG196">INDEX($AF$1:$AF$326,MATCH(SMALL(COUNTIF($AF$1:$AF$326,"&lt;"&amp;$AF$1:$AF$326),ROW($AF196:$AG196)),COUNTIF($AF$1:$AF$326,"&lt;"&amp;$AF$1:$AF$326),0))</f>
        <v>196</v>
      </c>
      <c r="AH196" t="str">
        <f t="array" ref="AH196">INDEX($AE$1:$AE$326,SMALL(IF($AF$1:$AF$326=$AG196,ROW($AF$1:$AF$326)),COUNTIF($AG$1:$AG196,$AG196)),1)</f>
        <v>North Kesteven</v>
      </c>
      <c r="AI196">
        <f t="shared" si="79"/>
        <v>0.96339113680154143</v>
      </c>
      <c r="AN196" t="e">
        <f t="shared" si="80"/>
        <v>#N/A</v>
      </c>
    </row>
    <row r="197" spans="1:40" x14ac:dyDescent="0.25">
      <c r="A197" t="s">
        <v>412</v>
      </c>
      <c r="B197" t="s">
        <v>413</v>
      </c>
      <c r="C197" t="s">
        <v>9</v>
      </c>
      <c r="D197" t="s">
        <v>23</v>
      </c>
      <c r="E197">
        <v>152188</v>
      </c>
      <c r="F197">
        <v>0.9904075177988052</v>
      </c>
      <c r="G197">
        <f>VLOOKUP($A197,'1213 urban'!$A$4:$C$329,2,FALSE)</f>
        <v>0.62052917348961478</v>
      </c>
      <c r="H197">
        <f>VLOOKUP($A197,'1213 urban'!$A$4:$C$329,3,FALSE)</f>
        <v>36</v>
      </c>
      <c r="I197">
        <f t="shared" si="81"/>
        <v>46</v>
      </c>
      <c r="J197" t="str">
        <f t="shared" si="82"/>
        <v/>
      </c>
      <c r="K197" t="str">
        <f t="shared" si="83"/>
        <v/>
      </c>
      <c r="L197" t="str">
        <f t="shared" si="84"/>
        <v>9999</v>
      </c>
      <c r="M197" t="str">
        <f t="shared" si="85"/>
        <v/>
      </c>
      <c r="N197" t="str">
        <f t="shared" si="86"/>
        <v/>
      </c>
      <c r="O197" t="str">
        <f t="shared" si="87"/>
        <v>9999</v>
      </c>
      <c r="P197" t="str">
        <f t="shared" si="88"/>
        <v>Oxford</v>
      </c>
      <c r="Q197">
        <f t="shared" si="89"/>
        <v>0.62052917348961478</v>
      </c>
      <c r="R197">
        <f t="shared" si="90"/>
        <v>4</v>
      </c>
      <c r="S197" t="str">
        <f t="shared" si="91"/>
        <v/>
      </c>
      <c r="T197" t="str">
        <f t="shared" si="92"/>
        <v/>
      </c>
      <c r="U197" t="str">
        <f t="shared" si="93"/>
        <v>9999</v>
      </c>
      <c r="V197" t="str">
        <f t="shared" si="94"/>
        <v/>
      </c>
      <c r="W197" t="str">
        <f t="shared" si="95"/>
        <v/>
      </c>
      <c r="X197" t="str">
        <f t="shared" si="96"/>
        <v>9999</v>
      </c>
      <c r="Y197" t="str">
        <f t="shared" si="97"/>
        <v/>
      </c>
      <c r="Z197" t="str">
        <f t="shared" si="98"/>
        <v/>
      </c>
      <c r="AA197" t="str">
        <f t="shared" si="99"/>
        <v>9999</v>
      </c>
      <c r="AE197" t="s">
        <v>414</v>
      </c>
      <c r="AF197">
        <f t="shared" si="78"/>
        <v>64</v>
      </c>
      <c r="AG197">
        <f t="array" ref="AG197">INDEX($AF$1:$AF$326,MATCH(SMALL(COUNTIF($AF$1:$AF$326,"&lt;"&amp;$AF$1:$AF$326),ROW($AF197:$AG197)),COUNTIF($AF$1:$AF$326,"&lt;"&amp;$AF$1:$AF$326),0))</f>
        <v>197</v>
      </c>
      <c r="AH197" t="str">
        <f t="array" ref="AH197">INDEX($AE$1:$AE$326,SMALL(IF($AF$1:$AF$326=$AG197,ROW($AF$1:$AF$326)),COUNTIF($AG$1:$AG197,$AG197)),1)</f>
        <v>West Lancashire</v>
      </c>
      <c r="AI197">
        <f t="shared" si="79"/>
        <v>0.96639904846862923</v>
      </c>
      <c r="AN197" t="e">
        <f t="shared" si="80"/>
        <v>#N/A</v>
      </c>
    </row>
    <row r="198" spans="1:40" x14ac:dyDescent="0.25">
      <c r="A198" t="s">
        <v>414</v>
      </c>
      <c r="B198" t="s">
        <v>415</v>
      </c>
      <c r="C198" t="s">
        <v>13</v>
      </c>
      <c r="D198" t="s">
        <v>23</v>
      </c>
      <c r="E198">
        <v>76304</v>
      </c>
      <c r="F198">
        <v>0.85463078077573562</v>
      </c>
      <c r="G198">
        <f>VLOOKUP($A198,'1213 urban'!$A$4:$C$329,2,FALSE)</f>
        <v>0.65718723861871187</v>
      </c>
      <c r="H198">
        <f>VLOOKUP($A198,'1213 urban'!$A$4:$C$329,3,FALSE)</f>
        <v>11</v>
      </c>
      <c r="I198">
        <f t="shared" si="81"/>
        <v>64</v>
      </c>
      <c r="J198" t="str">
        <f t="shared" si="82"/>
        <v/>
      </c>
      <c r="K198" t="str">
        <f t="shared" si="83"/>
        <v/>
      </c>
      <c r="L198" t="str">
        <f t="shared" si="84"/>
        <v>9999</v>
      </c>
      <c r="M198" t="str">
        <f t="shared" si="85"/>
        <v/>
      </c>
      <c r="N198" t="str">
        <f t="shared" si="86"/>
        <v/>
      </c>
      <c r="O198" t="str">
        <f t="shared" si="87"/>
        <v>9999</v>
      </c>
      <c r="P198" t="str">
        <f t="shared" si="88"/>
        <v>Pendle</v>
      </c>
      <c r="Q198">
        <f t="shared" si="89"/>
        <v>0.65718723861871187</v>
      </c>
      <c r="R198">
        <f t="shared" si="90"/>
        <v>7</v>
      </c>
      <c r="S198" t="str">
        <f t="shared" si="91"/>
        <v/>
      </c>
      <c r="T198" t="str">
        <f t="shared" si="92"/>
        <v/>
      </c>
      <c r="U198" t="str">
        <f t="shared" si="93"/>
        <v>9999</v>
      </c>
      <c r="V198" t="str">
        <f t="shared" si="94"/>
        <v/>
      </c>
      <c r="W198" t="str">
        <f t="shared" si="95"/>
        <v/>
      </c>
      <c r="X198" t="str">
        <f t="shared" si="96"/>
        <v>9999</v>
      </c>
      <c r="Y198" t="str">
        <f t="shared" si="97"/>
        <v/>
      </c>
      <c r="Z198" t="str">
        <f t="shared" si="98"/>
        <v/>
      </c>
      <c r="AA198" t="str">
        <f t="shared" si="99"/>
        <v>9999</v>
      </c>
      <c r="AE198" t="s">
        <v>416</v>
      </c>
      <c r="AF198">
        <f t="shared" si="78"/>
        <v>113</v>
      </c>
      <c r="AG198">
        <f t="array" ref="AG198">INDEX($AF$1:$AF$326,MATCH(SMALL(COUNTIF($AF$1:$AF$326,"&lt;"&amp;$AF$1:$AF$326),ROW($AF198:$AG198)),COUNTIF($AF$1:$AF$326,"&lt;"&amp;$AF$1:$AF$326),0))</f>
        <v>198</v>
      </c>
      <c r="AH198" t="str">
        <f t="array" ref="AH198">INDEX($AE$1:$AE$326,SMALL(IF($AF$1:$AF$326=$AG198,ROW($AF$1:$AF$326)),COUNTIF($AG$1:$AG198,$AG198)),1)</f>
        <v>Westminster</v>
      </c>
      <c r="AI198">
        <f t="shared" si="79"/>
        <v>0.97177654609101527</v>
      </c>
      <c r="AN198" t="e">
        <f t="shared" si="80"/>
        <v>#N/A</v>
      </c>
    </row>
    <row r="199" spans="1:40" x14ac:dyDescent="0.25">
      <c r="A199" t="s">
        <v>416</v>
      </c>
      <c r="B199" t="s">
        <v>417</v>
      </c>
      <c r="C199" t="s">
        <v>31</v>
      </c>
      <c r="D199" t="s">
        <v>23</v>
      </c>
      <c r="E199">
        <v>152851</v>
      </c>
      <c r="F199">
        <v>0.88137674933543997</v>
      </c>
      <c r="G199">
        <f>VLOOKUP($A199,'1213 urban'!$A$4:$C$329,2,FALSE)</f>
        <v>0.76255838337622728</v>
      </c>
      <c r="H199">
        <f>VLOOKUP($A199,'1213 urban'!$A$4:$C$329,3,FALSE)</f>
        <v>32</v>
      </c>
      <c r="I199">
        <f t="shared" si="81"/>
        <v>113</v>
      </c>
      <c r="J199" t="str">
        <f t="shared" si="82"/>
        <v/>
      </c>
      <c r="K199" t="str">
        <f t="shared" si="83"/>
        <v/>
      </c>
      <c r="L199" t="str">
        <f t="shared" si="84"/>
        <v>9999</v>
      </c>
      <c r="M199" t="str">
        <f t="shared" si="85"/>
        <v/>
      </c>
      <c r="N199" t="str">
        <f t="shared" si="86"/>
        <v/>
      </c>
      <c r="O199" t="str">
        <f t="shared" si="87"/>
        <v>9999</v>
      </c>
      <c r="P199" t="str">
        <f t="shared" si="88"/>
        <v>Peterborough</v>
      </c>
      <c r="Q199">
        <f t="shared" si="89"/>
        <v>0.76255838337622728</v>
      </c>
      <c r="R199">
        <f t="shared" si="90"/>
        <v>15</v>
      </c>
      <c r="S199" t="str">
        <f t="shared" si="91"/>
        <v/>
      </c>
      <c r="T199" t="str">
        <f t="shared" si="92"/>
        <v/>
      </c>
      <c r="U199" t="str">
        <f t="shared" si="93"/>
        <v>9999</v>
      </c>
      <c r="V199" t="str">
        <f t="shared" si="94"/>
        <v/>
      </c>
      <c r="W199" t="str">
        <f t="shared" si="95"/>
        <v/>
      </c>
      <c r="X199" t="str">
        <f t="shared" si="96"/>
        <v>9999</v>
      </c>
      <c r="Y199" t="str">
        <f t="shared" si="97"/>
        <v/>
      </c>
      <c r="Z199" t="str">
        <f t="shared" si="98"/>
        <v/>
      </c>
      <c r="AA199" t="str">
        <f t="shared" si="99"/>
        <v>9999</v>
      </c>
      <c r="AE199" t="s">
        <v>418</v>
      </c>
      <c r="AF199">
        <f t="shared" si="78"/>
        <v>260</v>
      </c>
      <c r="AG199">
        <f t="array" ref="AG199">INDEX($AF$1:$AF$326,MATCH(SMALL(COUNTIF($AF$1:$AF$326,"&lt;"&amp;$AF$1:$AF$326),ROW($AF199:$AG199)),COUNTIF($AF$1:$AF$326,"&lt;"&amp;$AF$1:$AF$326),0))</f>
        <v>199</v>
      </c>
      <c r="AH199" t="str">
        <f t="array" ref="AH199">INDEX($AE$1:$AE$326,SMALL(IF($AF$1:$AF$326=$AG199,ROW($AF$1:$AF$326)),COUNTIF($AG$1:$AG199,$AG199)),1)</f>
        <v>St. Helens</v>
      </c>
      <c r="AI199">
        <f t="shared" si="79"/>
        <v>0.97430715935334877</v>
      </c>
      <c r="AN199" t="e">
        <f t="shared" si="80"/>
        <v>#N/A</v>
      </c>
    </row>
    <row r="200" spans="1:40" x14ac:dyDescent="0.25">
      <c r="A200" t="s">
        <v>418</v>
      </c>
      <c r="B200" t="s">
        <v>419</v>
      </c>
      <c r="C200" t="s">
        <v>51</v>
      </c>
      <c r="D200" t="s">
        <v>23</v>
      </c>
      <c r="E200">
        <v>258710</v>
      </c>
      <c r="F200">
        <v>1</v>
      </c>
      <c r="G200">
        <f>VLOOKUP($A200,'1213 urban'!$A$4:$C$329,2,FALSE)</f>
        <v>1.193225558121632</v>
      </c>
      <c r="H200">
        <f>VLOOKUP($A200,'1213 urban'!$A$4:$C$329,3,FALSE)</f>
        <v>62</v>
      </c>
      <c r="I200">
        <f t="shared" si="81"/>
        <v>260</v>
      </c>
      <c r="J200" t="str">
        <f t="shared" si="82"/>
        <v/>
      </c>
      <c r="K200" t="str">
        <f t="shared" si="83"/>
        <v/>
      </c>
      <c r="L200" t="str">
        <f t="shared" si="84"/>
        <v>9999</v>
      </c>
      <c r="M200" t="str">
        <f t="shared" si="85"/>
        <v/>
      </c>
      <c r="N200" t="str">
        <f t="shared" si="86"/>
        <v/>
      </c>
      <c r="O200" t="str">
        <f t="shared" si="87"/>
        <v>9999</v>
      </c>
      <c r="P200" t="str">
        <f t="shared" si="88"/>
        <v>Plymouth</v>
      </c>
      <c r="Q200">
        <f t="shared" si="89"/>
        <v>1.193225558121632</v>
      </c>
      <c r="R200">
        <f t="shared" si="90"/>
        <v>51</v>
      </c>
      <c r="S200" t="str">
        <f t="shared" si="91"/>
        <v/>
      </c>
      <c r="T200" t="str">
        <f t="shared" si="92"/>
        <v/>
      </c>
      <c r="U200" t="str">
        <f t="shared" si="93"/>
        <v>9999</v>
      </c>
      <c r="V200" t="str">
        <f t="shared" si="94"/>
        <v/>
      </c>
      <c r="W200" t="str">
        <f t="shared" si="95"/>
        <v/>
      </c>
      <c r="X200" t="str">
        <f t="shared" si="96"/>
        <v>9999</v>
      </c>
      <c r="Y200" t="str">
        <f t="shared" si="97"/>
        <v/>
      </c>
      <c r="Z200" t="str">
        <f t="shared" si="98"/>
        <v/>
      </c>
      <c r="AA200" t="str">
        <f t="shared" si="99"/>
        <v>9999</v>
      </c>
      <c r="AE200" t="s">
        <v>420</v>
      </c>
      <c r="AF200">
        <f t="shared" si="78"/>
        <v>138</v>
      </c>
      <c r="AG200">
        <f t="array" ref="AG200">INDEX($AF$1:$AF$326,MATCH(SMALL(COUNTIF($AF$1:$AF$326,"&lt;"&amp;$AF$1:$AF$326),ROW($AF200:$AG200)),COUNTIF($AF$1:$AF$326,"&lt;"&amp;$AF$1:$AF$326),0))</f>
        <v>200</v>
      </c>
      <c r="AH200" t="str">
        <f t="array" ref="AH200">INDEX($AE$1:$AE$326,SMALL(IF($AF$1:$AF$326=$AG200,ROW($AF$1:$AF$326)),COUNTIF($AG$1:$AG200,$AG200)),1)</f>
        <v>Hinckley and Bosworth</v>
      </c>
      <c r="AI200">
        <f t="shared" si="79"/>
        <v>0.97866510080250535</v>
      </c>
      <c r="AN200" t="e">
        <f t="shared" si="80"/>
        <v>#N/A</v>
      </c>
    </row>
    <row r="201" spans="1:40" x14ac:dyDescent="0.25">
      <c r="A201" t="s">
        <v>420</v>
      </c>
      <c r="B201" t="s">
        <v>421</v>
      </c>
      <c r="C201" t="s">
        <v>51</v>
      </c>
      <c r="D201" t="s">
        <v>10</v>
      </c>
      <c r="E201">
        <v>142135</v>
      </c>
      <c r="F201">
        <v>1</v>
      </c>
      <c r="G201">
        <f>VLOOKUP($A201,'1213 urban'!$A$4:$C$329,2,FALSE)</f>
        <v>0.81970134359741975</v>
      </c>
      <c r="H201">
        <f>VLOOKUP($A201,'1213 urban'!$A$4:$C$329,3,FALSE)</f>
        <v>69</v>
      </c>
      <c r="I201">
        <f t="shared" si="81"/>
        <v>138</v>
      </c>
      <c r="J201" t="str">
        <f t="shared" si="82"/>
        <v/>
      </c>
      <c r="K201" t="str">
        <f t="shared" si="83"/>
        <v/>
      </c>
      <c r="L201" t="str">
        <f t="shared" si="84"/>
        <v>9999</v>
      </c>
      <c r="M201" t="str">
        <f t="shared" si="85"/>
        <v>Poole</v>
      </c>
      <c r="N201">
        <f t="shared" si="86"/>
        <v>0.81970134359741975</v>
      </c>
      <c r="O201">
        <f t="shared" si="87"/>
        <v>15</v>
      </c>
      <c r="P201" t="str">
        <f t="shared" si="88"/>
        <v/>
      </c>
      <c r="Q201" t="str">
        <f t="shared" si="89"/>
        <v/>
      </c>
      <c r="R201" t="str">
        <f t="shared" si="90"/>
        <v>9999</v>
      </c>
      <c r="S201" t="str">
        <f t="shared" si="91"/>
        <v/>
      </c>
      <c r="T201" t="str">
        <f t="shared" si="92"/>
        <v/>
      </c>
      <c r="U201" t="str">
        <f t="shared" si="93"/>
        <v>9999</v>
      </c>
      <c r="V201" t="str">
        <f t="shared" si="94"/>
        <v/>
      </c>
      <c r="W201" t="str">
        <f t="shared" si="95"/>
        <v/>
      </c>
      <c r="X201" t="str">
        <f t="shared" si="96"/>
        <v>9999</v>
      </c>
      <c r="Y201" t="str">
        <f t="shared" si="97"/>
        <v/>
      </c>
      <c r="Z201" t="str">
        <f t="shared" si="98"/>
        <v/>
      </c>
      <c r="AA201" t="str">
        <f t="shared" si="99"/>
        <v>9999</v>
      </c>
      <c r="AE201" t="s">
        <v>422</v>
      </c>
      <c r="AF201">
        <f t="shared" si="78"/>
        <v>160</v>
      </c>
      <c r="AG201">
        <f t="array" ref="AG201">INDEX($AF$1:$AF$326,MATCH(SMALL(COUNTIF($AF$1:$AF$326,"&lt;"&amp;$AF$1:$AF$326),ROW($AF201:$AG201)),COUNTIF($AF$1:$AF$326,"&lt;"&amp;$AF$1:$AF$326),0))</f>
        <v>201</v>
      </c>
      <c r="AH201" t="str">
        <f t="array" ref="AH201">INDEX($AE$1:$AE$326,SMALL(IF($AF$1:$AF$326=$AG201,ROW($AF$1:$AF$326)),COUNTIF($AG$1:$AG201,$AG201)),1)</f>
        <v>Hyndburn</v>
      </c>
      <c r="AI201">
        <f t="shared" si="79"/>
        <v>0.97898446677979367</v>
      </c>
      <c r="AN201" t="e">
        <f t="shared" si="80"/>
        <v>#N/A</v>
      </c>
    </row>
    <row r="202" spans="1:40" x14ac:dyDescent="0.25">
      <c r="A202" t="s">
        <v>422</v>
      </c>
      <c r="B202" t="s">
        <v>423</v>
      </c>
      <c r="C202" t="s">
        <v>9</v>
      </c>
      <c r="D202" t="s">
        <v>10</v>
      </c>
      <c r="E202">
        <v>207121</v>
      </c>
      <c r="F202">
        <v>1</v>
      </c>
      <c r="G202">
        <f>VLOOKUP($A202,'1213 urban'!$A$4:$C$329,2,FALSE)</f>
        <v>0.86526781702913624</v>
      </c>
      <c r="H202">
        <f>VLOOKUP($A202,'1213 urban'!$A$4:$C$329,3,FALSE)</f>
        <v>52</v>
      </c>
      <c r="I202">
        <f t="shared" si="81"/>
        <v>160</v>
      </c>
      <c r="J202" t="str">
        <f t="shared" si="82"/>
        <v/>
      </c>
      <c r="K202" t="str">
        <f t="shared" si="83"/>
        <v/>
      </c>
      <c r="L202" t="str">
        <f t="shared" si="84"/>
        <v>9999</v>
      </c>
      <c r="M202" t="str">
        <f t="shared" si="85"/>
        <v>Portsmouth</v>
      </c>
      <c r="N202">
        <f t="shared" si="86"/>
        <v>0.86526781702913624</v>
      </c>
      <c r="O202">
        <f t="shared" si="87"/>
        <v>18</v>
      </c>
      <c r="P202" t="str">
        <f t="shared" si="88"/>
        <v/>
      </c>
      <c r="Q202" t="str">
        <f t="shared" si="89"/>
        <v/>
      </c>
      <c r="R202" t="str">
        <f t="shared" si="90"/>
        <v>9999</v>
      </c>
      <c r="S202" t="str">
        <f t="shared" si="91"/>
        <v/>
      </c>
      <c r="T202" t="str">
        <f t="shared" si="92"/>
        <v/>
      </c>
      <c r="U202" t="str">
        <f t="shared" si="93"/>
        <v>9999</v>
      </c>
      <c r="V202" t="str">
        <f t="shared" si="94"/>
        <v/>
      </c>
      <c r="W202" t="str">
        <f t="shared" si="95"/>
        <v/>
      </c>
      <c r="X202" t="str">
        <f t="shared" si="96"/>
        <v>9999</v>
      </c>
      <c r="Y202" t="str">
        <f t="shared" si="97"/>
        <v/>
      </c>
      <c r="Z202" t="str">
        <f t="shared" si="98"/>
        <v/>
      </c>
      <c r="AA202" t="str">
        <f t="shared" si="99"/>
        <v>9999</v>
      </c>
      <c r="AE202" t="s">
        <v>424</v>
      </c>
      <c r="AF202">
        <f t="shared" si="78"/>
        <v>274</v>
      </c>
      <c r="AG202">
        <f t="array" ref="AG202">INDEX($AF$1:$AF$326,MATCH(SMALL(COUNTIF($AF$1:$AF$326,"&lt;"&amp;$AF$1:$AF$326),ROW($AF202:$AG202)),COUNTIF($AF$1:$AF$326,"&lt;"&amp;$AF$1:$AF$326),0))</f>
        <v>202</v>
      </c>
      <c r="AH202" t="str">
        <f t="array" ref="AH202">INDEX($AE$1:$AE$326,SMALL(IF($AF$1:$AF$326=$AG202,ROW($AF$1:$AF$326)),COUNTIF($AG$1:$AG202,$AG202)),1)</f>
        <v>Chorley</v>
      </c>
      <c r="AI202">
        <f t="shared" si="79"/>
        <v>0.98071265119320039</v>
      </c>
      <c r="AN202" t="e">
        <f t="shared" si="80"/>
        <v>#N/A</v>
      </c>
    </row>
    <row r="203" spans="1:40" x14ac:dyDescent="0.25">
      <c r="A203" t="s">
        <v>424</v>
      </c>
      <c r="B203" t="s">
        <v>425</v>
      </c>
      <c r="C203" t="s">
        <v>13</v>
      </c>
      <c r="D203" t="s">
        <v>10</v>
      </c>
      <c r="E203">
        <v>126552</v>
      </c>
      <c r="F203">
        <v>0.93686010615852711</v>
      </c>
      <c r="G203">
        <f>VLOOKUP($A203,'1213 urban'!$A$4:$C$329,2,FALSE)</f>
        <v>1.3113881708985859</v>
      </c>
      <c r="H203">
        <f>VLOOKUP($A203,'1213 urban'!$A$4:$C$329,3,FALSE)</f>
        <v>69</v>
      </c>
      <c r="I203">
        <f t="shared" si="81"/>
        <v>274</v>
      </c>
      <c r="J203" t="str">
        <f t="shared" si="82"/>
        <v/>
      </c>
      <c r="K203" t="str">
        <f t="shared" si="83"/>
        <v/>
      </c>
      <c r="L203" t="str">
        <f t="shared" si="84"/>
        <v>9999</v>
      </c>
      <c r="M203" t="str">
        <f t="shared" si="85"/>
        <v>Preston</v>
      </c>
      <c r="N203">
        <f t="shared" si="86"/>
        <v>1.3113881708985859</v>
      </c>
      <c r="O203">
        <f t="shared" si="87"/>
        <v>35</v>
      </c>
      <c r="P203" t="str">
        <f t="shared" si="88"/>
        <v/>
      </c>
      <c r="Q203" t="str">
        <f t="shared" si="89"/>
        <v/>
      </c>
      <c r="R203" t="str">
        <f t="shared" si="90"/>
        <v>9999</v>
      </c>
      <c r="S203" t="str">
        <f t="shared" si="91"/>
        <v/>
      </c>
      <c r="T203" t="str">
        <f t="shared" si="92"/>
        <v/>
      </c>
      <c r="U203" t="str">
        <f t="shared" si="93"/>
        <v>9999</v>
      </c>
      <c r="V203" t="str">
        <f t="shared" si="94"/>
        <v/>
      </c>
      <c r="W203" t="str">
        <f t="shared" si="95"/>
        <v/>
      </c>
      <c r="X203" t="str">
        <f t="shared" si="96"/>
        <v>9999</v>
      </c>
      <c r="Y203" t="str">
        <f t="shared" si="97"/>
        <v/>
      </c>
      <c r="Z203" t="str">
        <f t="shared" si="98"/>
        <v/>
      </c>
      <c r="AA203" t="str">
        <f t="shared" si="99"/>
        <v>9999</v>
      </c>
      <c r="AE203" t="s">
        <v>426</v>
      </c>
      <c r="AF203" t="str">
        <f t="shared" si="78"/>
        <v>9999</v>
      </c>
      <c r="AG203">
        <f t="array" ref="AG203">INDEX($AF$1:$AF$326,MATCH(SMALL(COUNTIF($AF$1:$AF$326,"&lt;"&amp;$AF$1:$AF$326),ROW($AF203:$AG203)),COUNTIF($AF$1:$AF$326,"&lt;"&amp;$AF$1:$AF$326),0))</f>
        <v>203</v>
      </c>
      <c r="AH203" t="str">
        <f t="array" ref="AH203">INDEX($AE$1:$AE$326,SMALL(IF($AF$1:$AF$326=$AG203,ROW($AF$1:$AF$326)),COUNTIF($AG$1:$AG203,$AG203)),1)</f>
        <v>Rossendale</v>
      </c>
      <c r="AI203">
        <f t="shared" si="79"/>
        <v>0.98564652251586282</v>
      </c>
      <c r="AN203" t="e">
        <f t="shared" si="80"/>
        <v>#N/A</v>
      </c>
    </row>
    <row r="204" spans="1:40" x14ac:dyDescent="0.25">
      <c r="A204" t="s">
        <v>426</v>
      </c>
      <c r="B204" t="s">
        <v>427</v>
      </c>
      <c r="C204" t="s">
        <v>51</v>
      </c>
      <c r="D204" t="s">
        <v>14</v>
      </c>
      <c r="E204">
        <v>19331</v>
      </c>
      <c r="F204">
        <v>0.42777163089179021</v>
      </c>
      <c r="G204" t="str">
        <f>VLOOKUP($A204,'1213 urban'!$A$4:$C$329,2,FALSE)</f>
        <v/>
      </c>
      <c r="H204" t="str">
        <f>VLOOKUP($A204,'1213 urban'!$A$4:$C$329,3,FALSE)</f>
        <v/>
      </c>
      <c r="I204" t="str">
        <f t="shared" si="81"/>
        <v>9999</v>
      </c>
      <c r="J204" t="str">
        <f t="shared" si="82"/>
        <v/>
      </c>
      <c r="K204" t="str">
        <f t="shared" si="83"/>
        <v/>
      </c>
      <c r="L204" t="str">
        <f t="shared" si="84"/>
        <v>9999</v>
      </c>
      <c r="M204" t="str">
        <f t="shared" si="85"/>
        <v/>
      </c>
      <c r="N204" t="str">
        <f t="shared" si="86"/>
        <v/>
      </c>
      <c r="O204" t="str">
        <f t="shared" si="87"/>
        <v>9999</v>
      </c>
      <c r="P204" t="str">
        <f t="shared" si="88"/>
        <v/>
      </c>
      <c r="Q204" t="str">
        <f t="shared" si="89"/>
        <v/>
      </c>
      <c r="R204" t="str">
        <f t="shared" si="90"/>
        <v>9999</v>
      </c>
      <c r="S204" t="str">
        <f t="shared" si="91"/>
        <v/>
      </c>
      <c r="T204" t="str">
        <f t="shared" si="92"/>
        <v/>
      </c>
      <c r="U204" t="str">
        <f t="shared" si="93"/>
        <v>9999</v>
      </c>
      <c r="V204" t="str">
        <f t="shared" si="94"/>
        <v>Purbeck</v>
      </c>
      <c r="W204" t="str">
        <f t="shared" si="95"/>
        <v/>
      </c>
      <c r="X204" t="str">
        <f t="shared" si="96"/>
        <v>9999</v>
      </c>
      <c r="Y204" t="str">
        <f t="shared" si="97"/>
        <v/>
      </c>
      <c r="Z204" t="str">
        <f t="shared" si="98"/>
        <v/>
      </c>
      <c r="AA204" t="str">
        <f t="shared" si="99"/>
        <v>9999</v>
      </c>
      <c r="AE204" t="s">
        <v>428</v>
      </c>
      <c r="AF204">
        <f t="shared" si="78"/>
        <v>98</v>
      </c>
      <c r="AG204">
        <f t="array" ref="AG204">INDEX($AF$1:$AF$326,MATCH(SMALL(COUNTIF($AF$1:$AF$326,"&lt;"&amp;$AF$1:$AF$326),ROW($AF204:$AG204)),COUNTIF($AF$1:$AF$326,"&lt;"&amp;$AF$1:$AF$326),0))</f>
        <v>204</v>
      </c>
      <c r="AH204" t="str">
        <f t="array" ref="AH204">INDEX($AE$1:$AE$326,SMALL(IF($AF$1:$AF$326=$AG204,ROW($AF$1:$AF$326)),COUNTIF($AG$1:$AG204,$AG204)),1)</f>
        <v>Northampton</v>
      </c>
      <c r="AI204">
        <f t="shared" si="79"/>
        <v>0.98573879202191672</v>
      </c>
      <c r="AN204" t="e">
        <f t="shared" si="80"/>
        <v>#N/A</v>
      </c>
    </row>
    <row r="205" spans="1:40" x14ac:dyDescent="0.25">
      <c r="A205" t="s">
        <v>428</v>
      </c>
      <c r="B205" t="s">
        <v>429</v>
      </c>
      <c r="C205" t="s">
        <v>9</v>
      </c>
      <c r="D205" t="s">
        <v>10</v>
      </c>
      <c r="E205">
        <v>154234</v>
      </c>
      <c r="F205">
        <v>1</v>
      </c>
      <c r="G205">
        <f>VLOOKUP($A205,'1213 urban'!$A$4:$C$329,2,FALSE)</f>
        <v>0.72981849143814792</v>
      </c>
      <c r="H205">
        <f>VLOOKUP($A205,'1213 urban'!$A$4:$C$329,3,FALSE)</f>
        <v>54</v>
      </c>
      <c r="I205">
        <f t="shared" si="81"/>
        <v>98</v>
      </c>
      <c r="J205" t="str">
        <f t="shared" si="82"/>
        <v/>
      </c>
      <c r="K205" t="str">
        <f t="shared" si="83"/>
        <v/>
      </c>
      <c r="L205" t="str">
        <f t="shared" si="84"/>
        <v>9999</v>
      </c>
      <c r="M205" t="str">
        <f t="shared" si="85"/>
        <v>Reading</v>
      </c>
      <c r="N205">
        <f t="shared" si="86"/>
        <v>0.72981849143814792</v>
      </c>
      <c r="O205">
        <f t="shared" si="87"/>
        <v>9</v>
      </c>
      <c r="P205" t="str">
        <f t="shared" si="88"/>
        <v/>
      </c>
      <c r="Q205" t="str">
        <f t="shared" si="89"/>
        <v/>
      </c>
      <c r="R205" t="str">
        <f t="shared" si="90"/>
        <v>9999</v>
      </c>
      <c r="S205" t="str">
        <f t="shared" si="91"/>
        <v/>
      </c>
      <c r="T205" t="str">
        <f t="shared" si="92"/>
        <v/>
      </c>
      <c r="U205" t="str">
        <f t="shared" si="93"/>
        <v>9999</v>
      </c>
      <c r="V205" t="str">
        <f t="shared" si="94"/>
        <v/>
      </c>
      <c r="W205" t="str">
        <f t="shared" si="95"/>
        <v/>
      </c>
      <c r="X205" t="str">
        <f t="shared" si="96"/>
        <v>9999</v>
      </c>
      <c r="Y205" t="str">
        <f t="shared" si="97"/>
        <v/>
      </c>
      <c r="Z205" t="str">
        <f t="shared" si="98"/>
        <v/>
      </c>
      <c r="AA205" t="str">
        <f t="shared" si="99"/>
        <v>9999</v>
      </c>
      <c r="AE205" t="s">
        <v>430</v>
      </c>
      <c r="AF205">
        <f t="shared" si="78"/>
        <v>120</v>
      </c>
      <c r="AG205">
        <f t="array" ref="AG205">INDEX($AF$1:$AF$326,MATCH(SMALL(COUNTIF($AF$1:$AF$326,"&lt;"&amp;$AF$1:$AF$326),ROW($AF205:$AG205)),COUNTIF($AF$1:$AF$326,"&lt;"&amp;$AF$1:$AF$326),0))</f>
        <v>205</v>
      </c>
      <c r="AH205" t="str">
        <f t="array" ref="AH205">INDEX($AE$1:$AE$326,SMALL(IF($AF$1:$AF$326=$AG205,ROW($AF$1:$AF$326)),COUNTIF($AG$1:$AG205,$AG205)),1)</f>
        <v>Medway</v>
      </c>
      <c r="AI205">
        <f t="shared" si="79"/>
        <v>0.98784790278322232</v>
      </c>
      <c r="AN205" t="e">
        <f t="shared" si="80"/>
        <v>#N/A</v>
      </c>
    </row>
    <row r="206" spans="1:40" x14ac:dyDescent="0.25">
      <c r="A206" t="s">
        <v>430</v>
      </c>
      <c r="B206" t="s">
        <v>431</v>
      </c>
      <c r="C206" t="s">
        <v>34</v>
      </c>
      <c r="D206" t="s">
        <v>35</v>
      </c>
      <c r="E206">
        <v>270501</v>
      </c>
      <c r="F206">
        <v>1</v>
      </c>
      <c r="G206">
        <f>VLOOKUP($A206,'1213 urban'!$A$4:$C$329,2,FALSE)</f>
        <v>0.77858820158582842</v>
      </c>
      <c r="H206">
        <f>VLOOKUP($A206,'1213 urban'!$A$4:$C$329,3,FALSE)</f>
        <v>125</v>
      </c>
      <c r="I206">
        <f t="shared" si="81"/>
        <v>120</v>
      </c>
      <c r="J206" t="str">
        <f t="shared" si="82"/>
        <v>Redbridge</v>
      </c>
      <c r="K206">
        <f t="shared" si="83"/>
        <v>0.77858820158582842</v>
      </c>
      <c r="L206">
        <f t="shared" si="84"/>
        <v>26</v>
      </c>
      <c r="M206" t="str">
        <f t="shared" si="85"/>
        <v/>
      </c>
      <c r="N206" t="str">
        <f t="shared" si="86"/>
        <v/>
      </c>
      <c r="O206" t="str">
        <f t="shared" si="87"/>
        <v>9999</v>
      </c>
      <c r="P206" t="str">
        <f t="shared" si="88"/>
        <v/>
      </c>
      <c r="Q206" t="str">
        <f t="shared" si="89"/>
        <v/>
      </c>
      <c r="R206" t="str">
        <f t="shared" si="90"/>
        <v>9999</v>
      </c>
      <c r="S206" t="str">
        <f t="shared" si="91"/>
        <v/>
      </c>
      <c r="T206" t="str">
        <f t="shared" si="92"/>
        <v/>
      </c>
      <c r="U206" t="str">
        <f t="shared" si="93"/>
        <v>9999</v>
      </c>
      <c r="V206" t="str">
        <f t="shared" si="94"/>
        <v/>
      </c>
      <c r="W206" t="str">
        <f t="shared" si="95"/>
        <v/>
      </c>
      <c r="X206" t="str">
        <f t="shared" si="96"/>
        <v>9999</v>
      </c>
      <c r="Y206" t="str">
        <f t="shared" si="97"/>
        <v/>
      </c>
      <c r="Z206" t="str">
        <f t="shared" si="98"/>
        <v/>
      </c>
      <c r="AA206" t="str">
        <f t="shared" si="99"/>
        <v>9999</v>
      </c>
      <c r="AE206" t="s">
        <v>432</v>
      </c>
      <c r="AF206">
        <f t="shared" si="78"/>
        <v>237</v>
      </c>
      <c r="AG206">
        <f t="array" ref="AG206">INDEX($AF$1:$AF$326,MATCH(SMALL(COUNTIF($AF$1:$AF$326,"&lt;"&amp;$AF$1:$AF$326),ROW($AF206:$AG206)),COUNTIF($AF$1:$AF$326,"&lt;"&amp;$AF$1:$AF$326),0))</f>
        <v>206</v>
      </c>
      <c r="AH206" t="str">
        <f t="array" ref="AH206">INDEX($AE$1:$AE$326,SMALL(IF($AF$1:$AF$326=$AG206,ROW($AF$1:$AF$326)),COUNTIF($AG$1:$AG206,$AG206)),1)</f>
        <v>Babergh</v>
      </c>
      <c r="AI206">
        <f t="shared" si="79"/>
        <v>0.98922840184655969</v>
      </c>
      <c r="AN206" t="e">
        <f t="shared" si="80"/>
        <v>#N/A</v>
      </c>
    </row>
    <row r="207" spans="1:40" x14ac:dyDescent="0.25">
      <c r="A207" t="s">
        <v>432</v>
      </c>
      <c r="B207" t="s">
        <v>433</v>
      </c>
      <c r="C207" t="s">
        <v>165</v>
      </c>
      <c r="D207" t="s">
        <v>18</v>
      </c>
      <c r="E207">
        <v>91842</v>
      </c>
      <c r="F207">
        <v>0.66843767740432902</v>
      </c>
      <c r="G207">
        <f>VLOOKUP($A207,'1213 urban'!$A$4:$C$329,2,FALSE)</f>
        <v>1.0907870448061754</v>
      </c>
      <c r="H207">
        <f>VLOOKUP($A207,'1213 urban'!$A$4:$C$329,3,FALSE)</f>
        <v>13</v>
      </c>
      <c r="I207">
        <f t="shared" si="81"/>
        <v>237</v>
      </c>
      <c r="J207" t="str">
        <f t="shared" si="82"/>
        <v/>
      </c>
      <c r="K207" t="str">
        <f t="shared" si="83"/>
        <v/>
      </c>
      <c r="L207" t="str">
        <f t="shared" si="84"/>
        <v>9999</v>
      </c>
      <c r="M207" t="str">
        <f t="shared" si="85"/>
        <v/>
      </c>
      <c r="N207" t="str">
        <f t="shared" si="86"/>
        <v/>
      </c>
      <c r="O207" t="str">
        <f t="shared" si="87"/>
        <v>9999</v>
      </c>
      <c r="P207" t="str">
        <f t="shared" si="88"/>
        <v/>
      </c>
      <c r="Q207" t="str">
        <f t="shared" si="89"/>
        <v/>
      </c>
      <c r="R207" t="str">
        <f t="shared" si="90"/>
        <v>9999</v>
      </c>
      <c r="S207" t="str">
        <f t="shared" si="91"/>
        <v/>
      </c>
      <c r="T207" t="str">
        <f t="shared" si="92"/>
        <v/>
      </c>
      <c r="U207" t="str">
        <f t="shared" si="93"/>
        <v>9999</v>
      </c>
      <c r="V207" t="str">
        <f t="shared" si="94"/>
        <v/>
      </c>
      <c r="W207" t="str">
        <f t="shared" si="95"/>
        <v/>
      </c>
      <c r="X207" t="str">
        <f t="shared" si="96"/>
        <v>9999</v>
      </c>
      <c r="Y207" t="str">
        <f t="shared" si="97"/>
        <v>Redcar and Cleveland</v>
      </c>
      <c r="Z207">
        <f t="shared" si="98"/>
        <v>1.0907870448061754</v>
      </c>
      <c r="AA207">
        <f t="shared" si="99"/>
        <v>41</v>
      </c>
      <c r="AE207" t="s">
        <v>434</v>
      </c>
      <c r="AF207">
        <f t="shared" si="78"/>
        <v>152</v>
      </c>
      <c r="AG207">
        <f t="array" ref="AG207">INDEX($AF$1:$AF$326,MATCH(SMALL(COUNTIF($AF$1:$AF$326,"&lt;"&amp;$AF$1:$AF$326),ROW($AF207:$AG207)),COUNTIF($AF$1:$AF$326,"&lt;"&amp;$AF$1:$AF$326),0))</f>
        <v>207</v>
      </c>
      <c r="AH207" t="str">
        <f t="array" ref="AH207">INDEX($AE$1:$AE$326,SMALL(IF($AF$1:$AF$326=$AG207,ROW($AF$1:$AF$326)),COUNTIF($AG$1:$AG207,$AG207)),1)</f>
        <v>Eastleigh</v>
      </c>
      <c r="AI207">
        <f t="shared" si="79"/>
        <v>0.99065949617888471</v>
      </c>
      <c r="AN207" t="e">
        <f t="shared" si="80"/>
        <v>#N/A</v>
      </c>
    </row>
    <row r="208" spans="1:40" x14ac:dyDescent="0.25">
      <c r="A208" t="s">
        <v>434</v>
      </c>
      <c r="B208" t="s">
        <v>435</v>
      </c>
      <c r="C208" t="s">
        <v>58</v>
      </c>
      <c r="D208" t="s">
        <v>23</v>
      </c>
      <c r="E208">
        <v>77416</v>
      </c>
      <c r="F208">
        <v>0.98411003483080361</v>
      </c>
      <c r="G208">
        <f>VLOOKUP($A208,'1213 urban'!$A$4:$C$329,2,FALSE)</f>
        <v>0.84502902490998599</v>
      </c>
      <c r="H208">
        <f>VLOOKUP($A208,'1213 urban'!$A$4:$C$329,3,FALSE)</f>
        <v>23</v>
      </c>
      <c r="I208">
        <f t="shared" si="81"/>
        <v>152</v>
      </c>
      <c r="J208" t="str">
        <f t="shared" si="82"/>
        <v/>
      </c>
      <c r="K208" t="str">
        <f t="shared" si="83"/>
        <v/>
      </c>
      <c r="L208" t="str">
        <f t="shared" si="84"/>
        <v>9999</v>
      </c>
      <c r="M208" t="str">
        <f t="shared" si="85"/>
        <v/>
      </c>
      <c r="N208" t="str">
        <f t="shared" si="86"/>
        <v/>
      </c>
      <c r="O208" t="str">
        <f t="shared" si="87"/>
        <v>9999</v>
      </c>
      <c r="P208" t="str">
        <f t="shared" si="88"/>
        <v>Redditch</v>
      </c>
      <c r="Q208">
        <f t="shared" si="89"/>
        <v>0.84502902490998599</v>
      </c>
      <c r="R208">
        <f t="shared" si="90"/>
        <v>23</v>
      </c>
      <c r="S208" t="str">
        <f t="shared" si="91"/>
        <v/>
      </c>
      <c r="T208" t="str">
        <f t="shared" si="92"/>
        <v/>
      </c>
      <c r="U208" t="str">
        <f t="shared" si="93"/>
        <v>9999</v>
      </c>
      <c r="V208" t="str">
        <f t="shared" si="94"/>
        <v/>
      </c>
      <c r="W208" t="str">
        <f t="shared" si="95"/>
        <v/>
      </c>
      <c r="X208" t="str">
        <f t="shared" si="96"/>
        <v>9999</v>
      </c>
      <c r="Y208" t="str">
        <f t="shared" si="97"/>
        <v/>
      </c>
      <c r="Z208" t="str">
        <f t="shared" si="98"/>
        <v/>
      </c>
      <c r="AA208" t="str">
        <f t="shared" si="99"/>
        <v>9999</v>
      </c>
      <c r="AE208" t="s">
        <v>436</v>
      </c>
      <c r="AF208">
        <f t="shared" si="78"/>
        <v>24</v>
      </c>
      <c r="AG208">
        <f t="array" ref="AG208">INDEX($AF$1:$AF$326,MATCH(SMALL(COUNTIF($AF$1:$AF$326,"&lt;"&amp;$AF$1:$AF$326),ROW($AF208:$AG208)),COUNTIF($AF$1:$AF$326,"&lt;"&amp;$AF$1:$AF$326),0))</f>
        <v>208</v>
      </c>
      <c r="AH208" t="str">
        <f t="array" ref="AH208">INDEX($AE$1:$AE$326,SMALL(IF($AF$1:$AF$326=$AG208,ROW($AF$1:$AF$326)),COUNTIF($AG$1:$AG208,$AG208)),1)</f>
        <v>Blackpool</v>
      </c>
      <c r="AI208">
        <f t="shared" si="79"/>
        <v>0.99474570218844061</v>
      </c>
      <c r="AN208" t="e">
        <f t="shared" si="80"/>
        <v>#N/A</v>
      </c>
    </row>
    <row r="209" spans="1:40" x14ac:dyDescent="0.25">
      <c r="A209" t="s">
        <v>436</v>
      </c>
      <c r="B209" t="s">
        <v>437</v>
      </c>
      <c r="C209" t="s">
        <v>9</v>
      </c>
      <c r="D209" t="s">
        <v>23</v>
      </c>
      <c r="E209">
        <v>136077</v>
      </c>
      <c r="F209">
        <v>0.98152035141626814</v>
      </c>
      <c r="G209">
        <f>VLOOKUP($A209,'1213 urban'!$A$4:$C$329,2,FALSE)</f>
        <v>0.55115486169858241</v>
      </c>
      <c r="H209">
        <f>VLOOKUP($A209,'1213 urban'!$A$4:$C$329,3,FALSE)</f>
        <v>43</v>
      </c>
      <c r="I209">
        <f t="shared" si="81"/>
        <v>24</v>
      </c>
      <c r="J209" t="str">
        <f t="shared" si="82"/>
        <v/>
      </c>
      <c r="K209" t="str">
        <f t="shared" si="83"/>
        <v/>
      </c>
      <c r="L209" t="str">
        <f t="shared" si="84"/>
        <v>9999</v>
      </c>
      <c r="M209" t="str">
        <f t="shared" si="85"/>
        <v/>
      </c>
      <c r="N209" t="str">
        <f t="shared" si="86"/>
        <v/>
      </c>
      <c r="O209" t="str">
        <f t="shared" si="87"/>
        <v>9999</v>
      </c>
      <c r="P209" t="str">
        <f t="shared" si="88"/>
        <v>Reigate and Banstead</v>
      </c>
      <c r="Q209">
        <f t="shared" si="89"/>
        <v>0.55115486169858241</v>
      </c>
      <c r="R209">
        <f t="shared" si="90"/>
        <v>3</v>
      </c>
      <c r="S209" t="str">
        <f t="shared" si="91"/>
        <v/>
      </c>
      <c r="T209" t="str">
        <f t="shared" si="92"/>
        <v/>
      </c>
      <c r="U209" t="str">
        <f t="shared" si="93"/>
        <v>9999</v>
      </c>
      <c r="V209" t="str">
        <f t="shared" si="94"/>
        <v/>
      </c>
      <c r="W209" t="str">
        <f t="shared" si="95"/>
        <v/>
      </c>
      <c r="X209" t="str">
        <f t="shared" si="96"/>
        <v>9999</v>
      </c>
      <c r="Y209" t="str">
        <f t="shared" si="97"/>
        <v/>
      </c>
      <c r="Z209" t="str">
        <f t="shared" si="98"/>
        <v/>
      </c>
      <c r="AA209" t="str">
        <f t="shared" si="99"/>
        <v>9999</v>
      </c>
      <c r="AE209" t="s">
        <v>438</v>
      </c>
      <c r="AF209">
        <f t="shared" si="78"/>
        <v>268</v>
      </c>
      <c r="AG209">
        <f t="array" ref="AG209">INDEX($AF$1:$AF$326,MATCH(SMALL(COUNTIF($AF$1:$AF$326,"&lt;"&amp;$AF$1:$AF$326),ROW($AF209:$AG209)),COUNTIF($AF$1:$AF$326,"&lt;"&amp;$AF$1:$AF$326),0))</f>
        <v>209</v>
      </c>
      <c r="AH209" t="str">
        <f t="array" ref="AH209">INDEX($AE$1:$AE$326,SMALL(IF($AF$1:$AF$326=$AG209,ROW($AF$1:$AF$326)),COUNTIF($AG$1:$AG209,$AG209)),1)</f>
        <v>Boston</v>
      </c>
      <c r="AI209">
        <f t="shared" si="79"/>
        <v>1.0035682426404995</v>
      </c>
      <c r="AN209" t="e">
        <f t="shared" si="80"/>
        <v>#N/A</v>
      </c>
    </row>
    <row r="210" spans="1:40" x14ac:dyDescent="0.25">
      <c r="A210" t="s">
        <v>438</v>
      </c>
      <c r="B210" t="s">
        <v>439</v>
      </c>
      <c r="C210" t="s">
        <v>13</v>
      </c>
      <c r="D210" t="s">
        <v>14</v>
      </c>
      <c r="E210">
        <v>19106</v>
      </c>
      <c r="F210">
        <v>0.32945923575665609</v>
      </c>
      <c r="G210">
        <f>VLOOKUP($A210,'1213 urban'!$A$4:$C$329,2,FALSE)</f>
        <v>1.2535816618911175</v>
      </c>
      <c r="H210">
        <f>VLOOKUP($A210,'1213 urban'!$A$4:$C$329,3,FALSE)</f>
        <v>7</v>
      </c>
      <c r="I210">
        <f t="shared" si="81"/>
        <v>268</v>
      </c>
      <c r="J210" t="str">
        <f t="shared" si="82"/>
        <v/>
      </c>
      <c r="K210" t="str">
        <f t="shared" si="83"/>
        <v/>
      </c>
      <c r="L210" t="str">
        <f t="shared" si="84"/>
        <v>9999</v>
      </c>
      <c r="M210" t="str">
        <f t="shared" si="85"/>
        <v/>
      </c>
      <c r="N210" t="str">
        <f t="shared" si="86"/>
        <v/>
      </c>
      <c r="O210" t="str">
        <f t="shared" si="87"/>
        <v>9999</v>
      </c>
      <c r="P210" t="str">
        <f t="shared" si="88"/>
        <v/>
      </c>
      <c r="Q210" t="str">
        <f t="shared" si="89"/>
        <v/>
      </c>
      <c r="R210" t="str">
        <f t="shared" si="90"/>
        <v>9999</v>
      </c>
      <c r="S210" t="str">
        <f t="shared" si="91"/>
        <v/>
      </c>
      <c r="T210" t="str">
        <f t="shared" si="92"/>
        <v/>
      </c>
      <c r="U210" t="str">
        <f t="shared" si="93"/>
        <v>9999</v>
      </c>
      <c r="V210" t="str">
        <f t="shared" si="94"/>
        <v>Ribble Valley</v>
      </c>
      <c r="W210">
        <f t="shared" si="95"/>
        <v>1.2535816618911175</v>
      </c>
      <c r="X210">
        <f t="shared" si="96"/>
        <v>31</v>
      </c>
      <c r="Y210" t="str">
        <f t="shared" si="97"/>
        <v/>
      </c>
      <c r="Z210" t="str">
        <f t="shared" si="98"/>
        <v/>
      </c>
      <c r="AA210" t="str">
        <f t="shared" si="99"/>
        <v>9999</v>
      </c>
      <c r="AE210" t="s">
        <v>440</v>
      </c>
      <c r="AF210">
        <f t="shared" si="78"/>
        <v>75</v>
      </c>
      <c r="AG210">
        <f t="array" ref="AG210">INDEX($AF$1:$AF$326,MATCH(SMALL(COUNTIF($AF$1:$AF$326,"&lt;"&amp;$AF$1:$AF$326),ROW($AF210:$AG210)),COUNTIF($AF$1:$AF$326,"&lt;"&amp;$AF$1:$AF$326),0))</f>
        <v>210</v>
      </c>
      <c r="AH210" t="str">
        <f t="array" ref="AH210">INDEX($AE$1:$AE$326,SMALL(IF($AF$1:$AF$326=$AG210,ROW($AF$1:$AF$326)),COUNTIF($AG$1:$AG210,$AG210)),1)</f>
        <v>Gosport</v>
      </c>
      <c r="AI210">
        <f t="shared" si="79"/>
        <v>1.009145380006307</v>
      </c>
      <c r="AN210" t="e">
        <f t="shared" si="80"/>
        <v>#N/A</v>
      </c>
    </row>
    <row r="211" spans="1:40" x14ac:dyDescent="0.25">
      <c r="A211" t="s">
        <v>440</v>
      </c>
      <c r="B211" t="s">
        <v>441</v>
      </c>
      <c r="C211" t="s">
        <v>34</v>
      </c>
      <c r="D211" t="s">
        <v>35</v>
      </c>
      <c r="E211">
        <v>190920</v>
      </c>
      <c r="F211">
        <v>1</v>
      </c>
      <c r="G211">
        <f>VLOOKUP($A211,'1213 urban'!$A$4:$C$329,2,FALSE)</f>
        <v>0.68648802196761671</v>
      </c>
      <c r="H211">
        <f>VLOOKUP($A211,'1213 urban'!$A$4:$C$329,3,FALSE)</f>
        <v>87</v>
      </c>
      <c r="I211">
        <f t="shared" si="81"/>
        <v>75</v>
      </c>
      <c r="J211" t="str">
        <f t="shared" si="82"/>
        <v>Richmond upon Thames</v>
      </c>
      <c r="K211">
        <f t="shared" si="83"/>
        <v>0.68648802196761671</v>
      </c>
      <c r="L211">
        <f t="shared" si="84"/>
        <v>15</v>
      </c>
      <c r="M211" t="str">
        <f t="shared" si="85"/>
        <v/>
      </c>
      <c r="N211" t="str">
        <f t="shared" si="86"/>
        <v/>
      </c>
      <c r="O211" t="str">
        <f t="shared" si="87"/>
        <v>9999</v>
      </c>
      <c r="P211" t="str">
        <f t="shared" si="88"/>
        <v/>
      </c>
      <c r="Q211" t="str">
        <f t="shared" si="89"/>
        <v/>
      </c>
      <c r="R211" t="str">
        <f t="shared" si="90"/>
        <v>9999</v>
      </c>
      <c r="S211" t="str">
        <f t="shared" si="91"/>
        <v/>
      </c>
      <c r="T211" t="str">
        <f t="shared" si="92"/>
        <v/>
      </c>
      <c r="U211" t="str">
        <f t="shared" si="93"/>
        <v>9999</v>
      </c>
      <c r="V211" t="str">
        <f t="shared" si="94"/>
        <v/>
      </c>
      <c r="W211" t="str">
        <f t="shared" si="95"/>
        <v/>
      </c>
      <c r="X211" t="str">
        <f t="shared" si="96"/>
        <v>9999</v>
      </c>
      <c r="Y211" t="str">
        <f t="shared" si="97"/>
        <v/>
      </c>
      <c r="Z211" t="str">
        <f t="shared" si="98"/>
        <v/>
      </c>
      <c r="AA211" t="str">
        <f t="shared" si="99"/>
        <v>9999</v>
      </c>
      <c r="AE211" t="s">
        <v>442</v>
      </c>
      <c r="AF211" t="str">
        <f t="shared" si="78"/>
        <v>9999</v>
      </c>
      <c r="AG211">
        <f t="array" ref="AG211">INDEX($AF$1:$AF$326,MATCH(SMALL(COUNTIF($AF$1:$AF$326,"&lt;"&amp;$AF$1:$AF$326),ROW($AF211:$AG211)),COUNTIF($AF$1:$AF$326,"&lt;"&amp;$AF$1:$AF$326),0))</f>
        <v>211</v>
      </c>
      <c r="AH211" t="str">
        <f t="array" ref="AH211">INDEX($AE$1:$AE$326,SMALL(IF($AF$1:$AF$326=$AG211,ROW($AF$1:$AF$326)),COUNTIF($AG$1:$AG211,$AG211)),1)</f>
        <v>Southend-on-Sea</v>
      </c>
      <c r="AI211">
        <f t="shared" si="79"/>
        <v>1.0104837691044586</v>
      </c>
      <c r="AN211" t="e">
        <f t="shared" si="80"/>
        <v>#N/A</v>
      </c>
    </row>
    <row r="212" spans="1:40" x14ac:dyDescent="0.25">
      <c r="A212" t="s">
        <v>442</v>
      </c>
      <c r="B212" t="s">
        <v>443</v>
      </c>
      <c r="C212" t="s">
        <v>40</v>
      </c>
      <c r="D212" t="s">
        <v>14</v>
      </c>
      <c r="E212">
        <v>0</v>
      </c>
      <c r="F212">
        <v>0</v>
      </c>
      <c r="G212" t="str">
        <f>VLOOKUP($A212,'1213 urban'!$A$4:$C$329,2,FALSE)</f>
        <v/>
      </c>
      <c r="H212" t="str">
        <f>VLOOKUP($A212,'1213 urban'!$A$4:$C$329,3,FALSE)</f>
        <v/>
      </c>
      <c r="I212" t="str">
        <f t="shared" si="81"/>
        <v>9999</v>
      </c>
      <c r="J212" t="str">
        <f t="shared" si="82"/>
        <v/>
      </c>
      <c r="K212" t="str">
        <f t="shared" si="83"/>
        <v/>
      </c>
      <c r="L212" t="str">
        <f t="shared" si="84"/>
        <v>9999</v>
      </c>
      <c r="M212" t="str">
        <f t="shared" si="85"/>
        <v/>
      </c>
      <c r="N212" t="str">
        <f t="shared" si="86"/>
        <v/>
      </c>
      <c r="O212" t="str">
        <f t="shared" si="87"/>
        <v>9999</v>
      </c>
      <c r="P212" t="str">
        <f t="shared" si="88"/>
        <v/>
      </c>
      <c r="Q212" t="str">
        <f t="shared" si="89"/>
        <v/>
      </c>
      <c r="R212" t="str">
        <f t="shared" si="90"/>
        <v>9999</v>
      </c>
      <c r="S212" t="str">
        <f t="shared" si="91"/>
        <v/>
      </c>
      <c r="T212" t="str">
        <f t="shared" si="92"/>
        <v/>
      </c>
      <c r="U212" t="str">
        <f t="shared" si="93"/>
        <v>9999</v>
      </c>
      <c r="V212" t="str">
        <f t="shared" si="94"/>
        <v>Richmondshire</v>
      </c>
      <c r="W212" t="str">
        <f t="shared" si="95"/>
        <v/>
      </c>
      <c r="X212" t="str">
        <f t="shared" si="96"/>
        <v>9999</v>
      </c>
      <c r="Y212" t="str">
        <f t="shared" si="97"/>
        <v/>
      </c>
      <c r="Z212" t="str">
        <f t="shared" si="98"/>
        <v/>
      </c>
      <c r="AA212" t="str">
        <f t="shared" si="99"/>
        <v>9999</v>
      </c>
      <c r="AE212" t="s">
        <v>444</v>
      </c>
      <c r="AF212">
        <f t="shared" si="78"/>
        <v>228</v>
      </c>
      <c r="AG212">
        <f t="array" ref="AG212">INDEX($AF$1:$AF$326,MATCH(SMALL(COUNTIF($AF$1:$AF$326,"&lt;"&amp;$AF$1:$AF$326),ROW($AF212:$AG212)),COUNTIF($AF$1:$AF$326,"&lt;"&amp;$AF$1:$AF$326),0))</f>
        <v>212</v>
      </c>
      <c r="AH212" t="str">
        <f t="array" ref="AH212">INDEX($AE$1:$AE$326,SMALL(IF($AF$1:$AF$326=$AG212,ROW($AF$1:$AF$326)),COUNTIF($AG$1:$AG212,$AG212)),1)</f>
        <v>Cheltenham</v>
      </c>
      <c r="AI212">
        <f t="shared" si="79"/>
        <v>1.0110893672537509</v>
      </c>
      <c r="AN212" t="e">
        <f t="shared" si="80"/>
        <v>#N/A</v>
      </c>
    </row>
    <row r="213" spans="1:40" x14ac:dyDescent="0.25">
      <c r="A213" t="s">
        <v>444</v>
      </c>
      <c r="B213" t="s">
        <v>445</v>
      </c>
      <c r="C213" t="s">
        <v>13</v>
      </c>
      <c r="D213" t="s">
        <v>35</v>
      </c>
      <c r="E213">
        <v>205190</v>
      </c>
      <c r="F213">
        <v>1</v>
      </c>
      <c r="G213">
        <f>VLOOKUP($A213,'1213 urban'!$A$4:$C$329,2,FALSE)</f>
        <v>1.058608411125012</v>
      </c>
      <c r="H213">
        <f>VLOOKUP($A213,'1213 urban'!$A$4:$C$329,3,FALSE)</f>
        <v>55</v>
      </c>
      <c r="I213">
        <f t="shared" si="81"/>
        <v>228</v>
      </c>
      <c r="J213" t="str">
        <f t="shared" si="82"/>
        <v>Rochdale</v>
      </c>
      <c r="K213">
        <f t="shared" si="83"/>
        <v>1.058608411125012</v>
      </c>
      <c r="L213">
        <f t="shared" si="84"/>
        <v>53</v>
      </c>
      <c r="M213" t="str">
        <f t="shared" si="85"/>
        <v/>
      </c>
      <c r="N213" t="str">
        <f t="shared" si="86"/>
        <v/>
      </c>
      <c r="O213" t="str">
        <f t="shared" si="87"/>
        <v>9999</v>
      </c>
      <c r="P213" t="str">
        <f t="shared" si="88"/>
        <v/>
      </c>
      <c r="Q213" t="str">
        <f t="shared" si="89"/>
        <v/>
      </c>
      <c r="R213" t="str">
        <f t="shared" si="90"/>
        <v>9999</v>
      </c>
      <c r="S213" t="str">
        <f t="shared" si="91"/>
        <v/>
      </c>
      <c r="T213" t="str">
        <f t="shared" si="92"/>
        <v/>
      </c>
      <c r="U213" t="str">
        <f t="shared" si="93"/>
        <v>9999</v>
      </c>
      <c r="V213" t="str">
        <f t="shared" si="94"/>
        <v/>
      </c>
      <c r="W213" t="str">
        <f t="shared" si="95"/>
        <v/>
      </c>
      <c r="X213" t="str">
        <f t="shared" si="96"/>
        <v>9999</v>
      </c>
      <c r="Y213" t="str">
        <f t="shared" si="97"/>
        <v/>
      </c>
      <c r="Z213" t="str">
        <f t="shared" si="98"/>
        <v/>
      </c>
      <c r="AA213" t="str">
        <f t="shared" si="99"/>
        <v>9999</v>
      </c>
      <c r="AE213" t="s">
        <v>446</v>
      </c>
      <c r="AF213">
        <f t="shared" si="78"/>
        <v>257</v>
      </c>
      <c r="AG213">
        <f t="array" ref="AG213">INDEX($AF$1:$AF$326,MATCH(SMALL(COUNTIF($AF$1:$AF$326,"&lt;"&amp;$AF$1:$AF$326),ROW($AF213:$AG213)),COUNTIF($AF$1:$AF$326,"&lt;"&amp;$AF$1:$AF$326),0))</f>
        <v>213</v>
      </c>
      <c r="AH213" t="str">
        <f t="array" ref="AH213">INDEX($AE$1:$AE$326,SMALL(IF($AF$1:$AF$326=$AG213,ROW($AF$1:$AF$326)),COUNTIF($AG$1:$AG213,$AG213)),1)</f>
        <v>Runnymede</v>
      </c>
      <c r="AI213">
        <f t="shared" si="79"/>
        <v>1.0114780773121068</v>
      </c>
      <c r="AN213" t="e">
        <f t="shared" si="80"/>
        <v>#N/A</v>
      </c>
    </row>
    <row r="214" spans="1:40" x14ac:dyDescent="0.25">
      <c r="A214" t="s">
        <v>446</v>
      </c>
      <c r="B214" t="s">
        <v>447</v>
      </c>
      <c r="C214" t="s">
        <v>31</v>
      </c>
      <c r="D214" t="s">
        <v>10</v>
      </c>
      <c r="E214">
        <v>66370</v>
      </c>
      <c r="F214">
        <v>0.7962425318521007</v>
      </c>
      <c r="G214">
        <f>VLOOKUP($A214,'1213 urban'!$A$4:$C$329,2,FALSE)</f>
        <v>1.1833152549058279</v>
      </c>
      <c r="H214">
        <f>VLOOKUP($A214,'1213 urban'!$A$4:$C$329,3,FALSE)</f>
        <v>24</v>
      </c>
      <c r="I214">
        <f t="shared" si="81"/>
        <v>257</v>
      </c>
      <c r="J214" t="str">
        <f t="shared" si="82"/>
        <v/>
      </c>
      <c r="K214" t="str">
        <f t="shared" si="83"/>
        <v/>
      </c>
      <c r="L214" t="str">
        <f t="shared" si="84"/>
        <v>9999</v>
      </c>
      <c r="M214" t="str">
        <f t="shared" si="85"/>
        <v>Rochford</v>
      </c>
      <c r="N214">
        <f t="shared" si="86"/>
        <v>1.1833152549058279</v>
      </c>
      <c r="O214">
        <f t="shared" si="87"/>
        <v>30</v>
      </c>
      <c r="P214" t="str">
        <f t="shared" si="88"/>
        <v/>
      </c>
      <c r="Q214" t="str">
        <f t="shared" si="89"/>
        <v/>
      </c>
      <c r="R214" t="str">
        <f t="shared" si="90"/>
        <v>9999</v>
      </c>
      <c r="S214" t="str">
        <f t="shared" si="91"/>
        <v/>
      </c>
      <c r="T214" t="str">
        <f t="shared" si="92"/>
        <v/>
      </c>
      <c r="U214" t="str">
        <f t="shared" si="93"/>
        <v>9999</v>
      </c>
      <c r="V214" t="str">
        <f t="shared" si="94"/>
        <v/>
      </c>
      <c r="W214" t="str">
        <f t="shared" si="95"/>
        <v/>
      </c>
      <c r="X214" t="str">
        <f t="shared" si="96"/>
        <v>9999</v>
      </c>
      <c r="Y214" t="str">
        <f t="shared" si="97"/>
        <v/>
      </c>
      <c r="Z214" t="str">
        <f t="shared" si="98"/>
        <v/>
      </c>
      <c r="AA214" t="str">
        <f t="shared" si="99"/>
        <v>9999</v>
      </c>
      <c r="AE214" t="s">
        <v>448</v>
      </c>
      <c r="AF214">
        <f t="shared" si="78"/>
        <v>203</v>
      </c>
      <c r="AG214">
        <f t="array" ref="AG214">INDEX($AF$1:$AF$326,MATCH(SMALL(COUNTIF($AF$1:$AF$326,"&lt;"&amp;$AF$1:$AF$326),ROW($AF214:$AG214)),COUNTIF($AF$1:$AF$326,"&lt;"&amp;$AF$1:$AF$326),0))</f>
        <v>214</v>
      </c>
      <c r="AH214" t="str">
        <f t="array" ref="AH214">INDEX($AE$1:$AE$326,SMALL(IF($AF$1:$AF$326=$AG214,ROW($AF$1:$AF$326)),COUNTIF($AG$1:$AG214,$AG214)),1)</f>
        <v>Coventry</v>
      </c>
      <c r="AI214">
        <f t="shared" si="79"/>
        <v>1.0144680205548287</v>
      </c>
      <c r="AN214" t="e">
        <f t="shared" si="80"/>
        <v>#N/A</v>
      </c>
    </row>
    <row r="215" spans="1:40" x14ac:dyDescent="0.25">
      <c r="A215" t="s">
        <v>448</v>
      </c>
      <c r="B215" t="s">
        <v>449</v>
      </c>
      <c r="C215" t="s">
        <v>13</v>
      </c>
      <c r="D215" t="s">
        <v>23</v>
      </c>
      <c r="E215">
        <v>58863</v>
      </c>
      <c r="F215">
        <v>0.87339011217282925</v>
      </c>
      <c r="G215">
        <f>VLOOKUP($A215,'1213 urban'!$A$4:$C$329,2,FALSE)</f>
        <v>0.98564652251586282</v>
      </c>
      <c r="H215">
        <f>VLOOKUP($A215,'1213 urban'!$A$4:$C$329,3,FALSE)</f>
        <v>16</v>
      </c>
      <c r="I215">
        <f t="shared" si="81"/>
        <v>203</v>
      </c>
      <c r="J215" t="str">
        <f t="shared" si="82"/>
        <v/>
      </c>
      <c r="K215" t="str">
        <f t="shared" si="83"/>
        <v/>
      </c>
      <c r="L215" t="str">
        <f t="shared" si="84"/>
        <v>9999</v>
      </c>
      <c r="M215" t="str">
        <f t="shared" si="85"/>
        <v/>
      </c>
      <c r="N215" t="str">
        <f t="shared" si="86"/>
        <v/>
      </c>
      <c r="O215" t="str">
        <f t="shared" si="87"/>
        <v>9999</v>
      </c>
      <c r="P215" t="str">
        <f t="shared" si="88"/>
        <v>Rossendale</v>
      </c>
      <c r="Q215">
        <f t="shared" si="89"/>
        <v>0.98564652251586282</v>
      </c>
      <c r="R215">
        <f t="shared" si="90"/>
        <v>37</v>
      </c>
      <c r="S215" t="str">
        <f t="shared" si="91"/>
        <v/>
      </c>
      <c r="T215" t="str">
        <f t="shared" si="92"/>
        <v/>
      </c>
      <c r="U215" t="str">
        <f t="shared" si="93"/>
        <v>9999</v>
      </c>
      <c r="V215" t="str">
        <f t="shared" si="94"/>
        <v/>
      </c>
      <c r="W215" t="str">
        <f t="shared" si="95"/>
        <v/>
      </c>
      <c r="X215" t="str">
        <f t="shared" si="96"/>
        <v>9999</v>
      </c>
      <c r="Y215" t="str">
        <f t="shared" si="97"/>
        <v/>
      </c>
      <c r="Z215" t="str">
        <f t="shared" si="98"/>
        <v/>
      </c>
      <c r="AA215" t="str">
        <f t="shared" si="99"/>
        <v>9999</v>
      </c>
      <c r="AE215" t="s">
        <v>450</v>
      </c>
      <c r="AF215">
        <f t="shared" si="78"/>
        <v>7</v>
      </c>
      <c r="AG215">
        <f t="array" ref="AG215">INDEX($AF$1:$AF$326,MATCH(SMALL(COUNTIF($AF$1:$AF$326,"&lt;"&amp;$AF$1:$AF$326),ROW($AF215:$AG215)),COUNTIF($AF$1:$AF$326,"&lt;"&amp;$AF$1:$AF$326),0))</f>
        <v>215</v>
      </c>
      <c r="AH215" t="str">
        <f t="array" ref="AH215">INDEX($AE$1:$AE$326,SMALL(IF($AF$1:$AF$326=$AG215,ROW($AF$1:$AF$326)),COUNTIF($AG$1:$AG215,$AG215)),1)</f>
        <v>South Ribble</v>
      </c>
      <c r="AI215">
        <f t="shared" si="79"/>
        <v>1.0152284263959392</v>
      </c>
      <c r="AN215" t="e">
        <f t="shared" si="80"/>
        <v>#N/A</v>
      </c>
    </row>
    <row r="216" spans="1:40" x14ac:dyDescent="0.25">
      <c r="A216" t="s">
        <v>450</v>
      </c>
      <c r="B216" t="s">
        <v>451</v>
      </c>
      <c r="C216" t="s">
        <v>9</v>
      </c>
      <c r="D216" t="s">
        <v>28</v>
      </c>
      <c r="E216">
        <v>42516</v>
      </c>
      <c r="F216">
        <v>0.47336250375764055</v>
      </c>
      <c r="G216">
        <f>VLOOKUP($A216,'1213 urban'!$A$4:$C$329,2,FALSE)</f>
        <v>0.47422261364406204</v>
      </c>
      <c r="H216">
        <f>VLOOKUP($A216,'1213 urban'!$A$4:$C$329,3,FALSE)</f>
        <v>7</v>
      </c>
      <c r="I216">
        <f t="shared" si="81"/>
        <v>7</v>
      </c>
      <c r="J216" t="str">
        <f t="shared" si="82"/>
        <v/>
      </c>
      <c r="K216" t="str">
        <f t="shared" si="83"/>
        <v/>
      </c>
      <c r="L216" t="str">
        <f t="shared" si="84"/>
        <v>9999</v>
      </c>
      <c r="M216" t="str">
        <f t="shared" si="85"/>
        <v/>
      </c>
      <c r="N216" t="str">
        <f t="shared" si="86"/>
        <v/>
      </c>
      <c r="O216" t="str">
        <f t="shared" si="87"/>
        <v>9999</v>
      </c>
      <c r="P216" t="str">
        <f t="shared" si="88"/>
        <v/>
      </c>
      <c r="Q216" t="str">
        <f t="shared" si="89"/>
        <v/>
      </c>
      <c r="R216" t="str">
        <f t="shared" si="90"/>
        <v>9999</v>
      </c>
      <c r="S216" t="str">
        <f t="shared" si="91"/>
        <v>Rother</v>
      </c>
      <c r="T216">
        <f t="shared" si="92"/>
        <v>0.47422261364406204</v>
      </c>
      <c r="U216">
        <f t="shared" si="93"/>
        <v>2</v>
      </c>
      <c r="V216" t="str">
        <f t="shared" si="94"/>
        <v/>
      </c>
      <c r="W216" t="str">
        <f t="shared" si="95"/>
        <v/>
      </c>
      <c r="X216" t="str">
        <f t="shared" si="96"/>
        <v>9999</v>
      </c>
      <c r="Y216" t="str">
        <f t="shared" si="97"/>
        <v/>
      </c>
      <c r="Z216" t="str">
        <f t="shared" si="98"/>
        <v/>
      </c>
      <c r="AA216" t="str">
        <f t="shared" si="99"/>
        <v>9999</v>
      </c>
      <c r="AE216" t="s">
        <v>452</v>
      </c>
      <c r="AF216">
        <f t="shared" si="78"/>
        <v>276</v>
      </c>
      <c r="AG216">
        <f t="array" ref="AG216">INDEX($AF$1:$AF$326,MATCH(SMALL(COUNTIF($AF$1:$AF$326,"&lt;"&amp;$AF$1:$AF$326),ROW($AF216:$AG216)),COUNTIF($AF$1:$AF$326,"&lt;"&amp;$AF$1:$AF$326),0))</f>
        <v>216</v>
      </c>
      <c r="AH216" t="str">
        <f t="array" ref="AH216">INDEX($AE$1:$AE$326,SMALL(IF($AF$1:$AF$326=$AG216,ROW($AF$1:$AF$326)),COUNTIF($AG$1:$AG216,$AG216)),1)</f>
        <v>Canterbury</v>
      </c>
      <c r="AI216">
        <f t="shared" si="79"/>
        <v>1.0156360716141528</v>
      </c>
      <c r="AN216" t="e">
        <f t="shared" si="80"/>
        <v>#N/A</v>
      </c>
    </row>
    <row r="217" spans="1:40" x14ac:dyDescent="0.25">
      <c r="A217" t="s">
        <v>452</v>
      </c>
      <c r="B217" t="s">
        <v>453</v>
      </c>
      <c r="C217" t="s">
        <v>40</v>
      </c>
      <c r="D217" t="s">
        <v>10</v>
      </c>
      <c r="E217">
        <v>225241</v>
      </c>
      <c r="F217">
        <v>0.88466840792600299</v>
      </c>
      <c r="G217">
        <f>VLOOKUP($A217,'1213 urban'!$A$4:$C$329,2,FALSE)</f>
        <v>1.3225401892600614</v>
      </c>
      <c r="H217">
        <f>VLOOKUP($A217,'1213 urban'!$A$4:$C$329,3,FALSE)</f>
        <v>58</v>
      </c>
      <c r="I217">
        <f t="shared" si="81"/>
        <v>276</v>
      </c>
      <c r="J217" t="str">
        <f t="shared" si="82"/>
        <v/>
      </c>
      <c r="K217" t="str">
        <f t="shared" si="83"/>
        <v/>
      </c>
      <c r="L217" t="str">
        <f t="shared" si="84"/>
        <v>9999</v>
      </c>
      <c r="M217" t="str">
        <f t="shared" si="85"/>
        <v>Rotherham</v>
      </c>
      <c r="N217">
        <f t="shared" si="86"/>
        <v>1.3225401892600614</v>
      </c>
      <c r="O217">
        <f t="shared" si="87"/>
        <v>37</v>
      </c>
      <c r="P217" t="str">
        <f t="shared" si="88"/>
        <v/>
      </c>
      <c r="Q217" t="str">
        <f t="shared" si="89"/>
        <v/>
      </c>
      <c r="R217" t="str">
        <f t="shared" si="90"/>
        <v>9999</v>
      </c>
      <c r="S217" t="str">
        <f t="shared" si="91"/>
        <v/>
      </c>
      <c r="T217" t="str">
        <f t="shared" si="92"/>
        <v/>
      </c>
      <c r="U217" t="str">
        <f t="shared" si="93"/>
        <v>9999</v>
      </c>
      <c r="V217" t="str">
        <f t="shared" si="94"/>
        <v/>
      </c>
      <c r="W217" t="str">
        <f t="shared" si="95"/>
        <v/>
      </c>
      <c r="X217" t="str">
        <f t="shared" si="96"/>
        <v>9999</v>
      </c>
      <c r="Y217" t="str">
        <f t="shared" si="97"/>
        <v/>
      </c>
      <c r="Z217" t="str">
        <f t="shared" si="98"/>
        <v/>
      </c>
      <c r="AA217" t="str">
        <f t="shared" si="99"/>
        <v>9999</v>
      </c>
      <c r="AE217" t="s">
        <v>454</v>
      </c>
      <c r="AF217">
        <f t="shared" si="78"/>
        <v>55</v>
      </c>
      <c r="AG217">
        <f t="array" ref="AG217">INDEX($AF$1:$AF$326,MATCH(SMALL(COUNTIF($AF$1:$AF$326,"&lt;"&amp;$AF$1:$AF$326),ROW($AF217:$AG217)),COUNTIF($AF$1:$AF$326,"&lt;"&amp;$AF$1:$AF$326),0))</f>
        <v>217</v>
      </c>
      <c r="AH217" t="str">
        <f t="array" ref="AH217">INDEX($AE$1:$AE$326,SMALL(IF($AF$1:$AF$326=$AG217,ROW($AF$1:$AF$326)),COUNTIF($AG$1:$AG217,$AG217)),1)</f>
        <v>Halton</v>
      </c>
      <c r="AI217">
        <f t="shared" si="79"/>
        <v>1.0157685982393343</v>
      </c>
      <c r="AN217" t="e">
        <f t="shared" si="80"/>
        <v>#N/A</v>
      </c>
    </row>
    <row r="218" spans="1:40" x14ac:dyDescent="0.25">
      <c r="A218" t="s">
        <v>454</v>
      </c>
      <c r="B218" t="s">
        <v>455</v>
      </c>
      <c r="C218" t="s">
        <v>58</v>
      </c>
      <c r="D218" t="s">
        <v>18</v>
      </c>
      <c r="E218">
        <v>69182</v>
      </c>
      <c r="F218">
        <v>0.73450970399626281</v>
      </c>
      <c r="G218">
        <f>VLOOKUP($A218,'1213 urban'!$A$4:$C$329,2,FALSE)</f>
        <v>0.63458882377095083</v>
      </c>
      <c r="H218">
        <f>VLOOKUP($A218,'1213 urban'!$A$4:$C$329,3,FALSE)</f>
        <v>17</v>
      </c>
      <c r="I218">
        <f t="shared" si="81"/>
        <v>55</v>
      </c>
      <c r="J218" t="str">
        <f t="shared" si="82"/>
        <v/>
      </c>
      <c r="K218" t="str">
        <f t="shared" si="83"/>
        <v/>
      </c>
      <c r="L218" t="str">
        <f t="shared" si="84"/>
        <v>9999</v>
      </c>
      <c r="M218" t="str">
        <f t="shared" si="85"/>
        <v/>
      </c>
      <c r="N218" t="str">
        <f t="shared" si="86"/>
        <v/>
      </c>
      <c r="O218" t="str">
        <f t="shared" si="87"/>
        <v>9999</v>
      </c>
      <c r="P218" t="str">
        <f t="shared" si="88"/>
        <v/>
      </c>
      <c r="Q218" t="str">
        <f t="shared" si="89"/>
        <v/>
      </c>
      <c r="R218" t="str">
        <f t="shared" si="90"/>
        <v>9999</v>
      </c>
      <c r="S218" t="str">
        <f t="shared" si="91"/>
        <v/>
      </c>
      <c r="T218" t="str">
        <f t="shared" si="92"/>
        <v/>
      </c>
      <c r="U218" t="str">
        <f t="shared" si="93"/>
        <v>9999</v>
      </c>
      <c r="V218" t="str">
        <f t="shared" si="94"/>
        <v/>
      </c>
      <c r="W218" t="str">
        <f t="shared" si="95"/>
        <v/>
      </c>
      <c r="X218" t="str">
        <f t="shared" si="96"/>
        <v>9999</v>
      </c>
      <c r="Y218" t="str">
        <f t="shared" si="97"/>
        <v>Rugby</v>
      </c>
      <c r="Z218">
        <f t="shared" si="98"/>
        <v>0.63458882377095083</v>
      </c>
      <c r="AA218">
        <f t="shared" si="99"/>
        <v>12</v>
      </c>
      <c r="AE218" t="s">
        <v>456</v>
      </c>
      <c r="AF218">
        <f t="shared" si="78"/>
        <v>213</v>
      </c>
      <c r="AG218">
        <f t="array" ref="AG218">INDEX($AF$1:$AF$326,MATCH(SMALL(COUNTIF($AF$1:$AF$326,"&lt;"&amp;$AF$1:$AF$326),ROW($AF218:$AG218)),COUNTIF($AF$1:$AF$326,"&lt;"&amp;$AF$1:$AF$326),0))</f>
        <v>218</v>
      </c>
      <c r="AH218" t="str">
        <f t="array" ref="AH218">INDEX($AE$1:$AE$326,SMALL(IF($AF$1:$AF$326=$AG218,ROW($AF$1:$AF$326)),COUNTIF($AG$1:$AG218,$AG218)),1)</f>
        <v>Bradford</v>
      </c>
      <c r="AI218">
        <f t="shared" si="79"/>
        <v>1.0204339796081872</v>
      </c>
      <c r="AN218" t="e">
        <f t="shared" si="80"/>
        <v>#N/A</v>
      </c>
    </row>
    <row r="219" spans="1:40" x14ac:dyDescent="0.25">
      <c r="A219" t="s">
        <v>456</v>
      </c>
      <c r="B219" t="s">
        <v>457</v>
      </c>
      <c r="C219" t="s">
        <v>9</v>
      </c>
      <c r="D219" t="s">
        <v>35</v>
      </c>
      <c r="E219">
        <v>81311</v>
      </c>
      <c r="F219">
        <v>0.94635707635009314</v>
      </c>
      <c r="G219">
        <f>VLOOKUP($A219,'1213 urban'!$A$4:$C$329,2,FALSE)</f>
        <v>1.0114780773121068</v>
      </c>
      <c r="H219">
        <f>VLOOKUP($A219,'1213 urban'!$A$4:$C$329,3,FALSE)</f>
        <v>46</v>
      </c>
      <c r="I219">
        <f t="shared" si="81"/>
        <v>213</v>
      </c>
      <c r="J219" t="str">
        <f t="shared" si="82"/>
        <v>Runnymede</v>
      </c>
      <c r="K219">
        <f t="shared" si="83"/>
        <v>1.0114780773121068</v>
      </c>
      <c r="L219">
        <f t="shared" si="84"/>
        <v>48</v>
      </c>
      <c r="M219" t="str">
        <f t="shared" si="85"/>
        <v/>
      </c>
      <c r="N219" t="str">
        <f t="shared" si="86"/>
        <v/>
      </c>
      <c r="O219" t="str">
        <f t="shared" si="87"/>
        <v>9999</v>
      </c>
      <c r="P219" t="str">
        <f t="shared" si="88"/>
        <v/>
      </c>
      <c r="Q219" t="str">
        <f t="shared" si="89"/>
        <v/>
      </c>
      <c r="R219" t="str">
        <f t="shared" si="90"/>
        <v>9999</v>
      </c>
      <c r="S219" t="str">
        <f t="shared" si="91"/>
        <v/>
      </c>
      <c r="T219" t="str">
        <f t="shared" si="92"/>
        <v/>
      </c>
      <c r="U219" t="str">
        <f t="shared" si="93"/>
        <v>9999</v>
      </c>
      <c r="V219" t="str">
        <f t="shared" si="94"/>
        <v/>
      </c>
      <c r="W219" t="str">
        <f t="shared" si="95"/>
        <v/>
      </c>
      <c r="X219" t="str">
        <f t="shared" si="96"/>
        <v>9999</v>
      </c>
      <c r="Y219" t="str">
        <f t="shared" si="97"/>
        <v/>
      </c>
      <c r="Z219" t="str">
        <f t="shared" si="98"/>
        <v/>
      </c>
      <c r="AA219" t="str">
        <f t="shared" si="99"/>
        <v>9999</v>
      </c>
      <c r="AE219" t="s">
        <v>458</v>
      </c>
      <c r="AF219">
        <f t="shared" si="78"/>
        <v>51</v>
      </c>
      <c r="AG219">
        <f t="array" ref="AG219">INDEX($AF$1:$AF$326,MATCH(SMALL(COUNTIF($AF$1:$AF$326,"&lt;"&amp;$AF$1:$AF$326),ROW($AF219:$AG219)),COUNTIF($AF$1:$AF$326,"&lt;"&amp;$AF$1:$AF$326),0))</f>
        <v>219</v>
      </c>
      <c r="AH219" t="str">
        <f t="array" ref="AH219">INDEX($AE$1:$AE$326,SMALL(IF($AF$1:$AF$326=$AG219,ROW($AF$1:$AF$326)),COUNTIF($AG$1:$AG219,$AG219)),1)</f>
        <v>Thurrock</v>
      </c>
      <c r="AI219">
        <f t="shared" si="79"/>
        <v>1.025232101156234</v>
      </c>
      <c r="AN219" t="e">
        <f t="shared" si="80"/>
        <v>#N/A</v>
      </c>
    </row>
    <row r="220" spans="1:40" x14ac:dyDescent="0.25">
      <c r="A220" t="s">
        <v>458</v>
      </c>
      <c r="B220" t="s">
        <v>459</v>
      </c>
      <c r="C220" t="s">
        <v>17</v>
      </c>
      <c r="D220" t="s">
        <v>28</v>
      </c>
      <c r="E220">
        <v>49954</v>
      </c>
      <c r="F220">
        <v>0.44273293687018639</v>
      </c>
      <c r="G220">
        <f>VLOOKUP($A220,'1213 urban'!$A$4:$C$329,2,FALSE)</f>
        <v>0.63149917905106723</v>
      </c>
      <c r="H220">
        <f>VLOOKUP($A220,'1213 urban'!$A$4:$C$329,3,FALSE)</f>
        <v>15</v>
      </c>
      <c r="I220">
        <f t="shared" si="81"/>
        <v>51</v>
      </c>
      <c r="J220" t="str">
        <f t="shared" si="82"/>
        <v/>
      </c>
      <c r="K220" t="str">
        <f t="shared" si="83"/>
        <v/>
      </c>
      <c r="L220" t="str">
        <f t="shared" si="84"/>
        <v>9999</v>
      </c>
      <c r="M220" t="str">
        <f t="shared" si="85"/>
        <v/>
      </c>
      <c r="N220" t="str">
        <f t="shared" si="86"/>
        <v/>
      </c>
      <c r="O220" t="str">
        <f t="shared" si="87"/>
        <v>9999</v>
      </c>
      <c r="P220" t="str">
        <f t="shared" si="88"/>
        <v/>
      </c>
      <c r="Q220" t="str">
        <f t="shared" si="89"/>
        <v/>
      </c>
      <c r="R220" t="str">
        <f t="shared" si="90"/>
        <v>9999</v>
      </c>
      <c r="S220" t="str">
        <f t="shared" si="91"/>
        <v>Rushcliffe</v>
      </c>
      <c r="T220">
        <f t="shared" si="92"/>
        <v>0.63149917905106723</v>
      </c>
      <c r="U220">
        <f t="shared" si="93"/>
        <v>17</v>
      </c>
      <c r="V220" t="str">
        <f t="shared" si="94"/>
        <v/>
      </c>
      <c r="W220" t="str">
        <f t="shared" si="95"/>
        <v/>
      </c>
      <c r="X220" t="str">
        <f t="shared" si="96"/>
        <v>9999</v>
      </c>
      <c r="Y220" t="str">
        <f t="shared" si="97"/>
        <v/>
      </c>
      <c r="Z220" t="str">
        <f t="shared" si="98"/>
        <v/>
      </c>
      <c r="AA220" t="str">
        <f t="shared" si="99"/>
        <v>9999</v>
      </c>
      <c r="AE220" t="s">
        <v>460</v>
      </c>
      <c r="AF220">
        <f t="shared" si="78"/>
        <v>69</v>
      </c>
      <c r="AG220">
        <f t="array" ref="AG220">INDEX($AF$1:$AF$326,MATCH(SMALL(COUNTIF($AF$1:$AF$326,"&lt;"&amp;$AF$1:$AF$326),ROW($AF220:$AG220)),COUNTIF($AF$1:$AF$326,"&lt;"&amp;$AF$1:$AF$326),0))</f>
        <v>220</v>
      </c>
      <c r="AH220" t="str">
        <f t="array" ref="AH220">INDEX($AE$1:$AE$326,SMALL(IF($AF$1:$AF$326=$AG220,ROW($AF$1:$AF$326)),COUNTIF($AG$1:$AG220,$AG220)),1)</f>
        <v>Torridge</v>
      </c>
      <c r="AI220">
        <f t="shared" si="79"/>
        <v>1.025509550057685</v>
      </c>
      <c r="AN220" t="e">
        <f t="shared" si="80"/>
        <v>#N/A</v>
      </c>
    </row>
    <row r="221" spans="1:40" x14ac:dyDescent="0.25">
      <c r="A221" t="s">
        <v>460</v>
      </c>
      <c r="B221" t="s">
        <v>461</v>
      </c>
      <c r="C221" t="s">
        <v>9</v>
      </c>
      <c r="D221" t="s">
        <v>23</v>
      </c>
      <c r="E221">
        <v>91978</v>
      </c>
      <c r="F221">
        <v>1</v>
      </c>
      <c r="G221">
        <f>VLOOKUP($A221,'1213 urban'!$A$4:$C$329,2,FALSE)</f>
        <v>0.68060006238833903</v>
      </c>
      <c r="H221">
        <f>VLOOKUP($A221,'1213 urban'!$A$4:$C$329,3,FALSE)</f>
        <v>24</v>
      </c>
      <c r="I221">
        <f t="shared" si="81"/>
        <v>69</v>
      </c>
      <c r="J221" t="str">
        <f t="shared" si="82"/>
        <v/>
      </c>
      <c r="K221" t="str">
        <f t="shared" si="83"/>
        <v/>
      </c>
      <c r="L221" t="str">
        <f t="shared" si="84"/>
        <v>9999</v>
      </c>
      <c r="M221" t="str">
        <f t="shared" si="85"/>
        <v/>
      </c>
      <c r="N221" t="str">
        <f t="shared" si="86"/>
        <v/>
      </c>
      <c r="O221" t="str">
        <f t="shared" si="87"/>
        <v>9999</v>
      </c>
      <c r="P221" t="str">
        <f t="shared" si="88"/>
        <v>Rushmoor</v>
      </c>
      <c r="Q221">
        <f t="shared" si="89"/>
        <v>0.68060006238833903</v>
      </c>
      <c r="R221">
        <f t="shared" si="90"/>
        <v>9</v>
      </c>
      <c r="S221" t="str">
        <f t="shared" si="91"/>
        <v/>
      </c>
      <c r="T221" t="str">
        <f t="shared" si="92"/>
        <v/>
      </c>
      <c r="U221" t="str">
        <f t="shared" si="93"/>
        <v>9999</v>
      </c>
      <c r="V221" t="str">
        <f t="shared" si="94"/>
        <v/>
      </c>
      <c r="W221" t="str">
        <f t="shared" si="95"/>
        <v/>
      </c>
      <c r="X221" t="str">
        <f t="shared" si="96"/>
        <v>9999</v>
      </c>
      <c r="Y221" t="str">
        <f t="shared" si="97"/>
        <v/>
      </c>
      <c r="Z221" t="str">
        <f t="shared" si="98"/>
        <v/>
      </c>
      <c r="AA221" t="str">
        <f t="shared" si="99"/>
        <v>9999</v>
      </c>
      <c r="AE221" t="s">
        <v>462</v>
      </c>
      <c r="AF221" t="str">
        <f t="shared" si="78"/>
        <v>9999</v>
      </c>
      <c r="AG221">
        <f t="array" ref="AG221">INDEX($AF$1:$AF$326,MATCH(SMALL(COUNTIF($AF$1:$AF$326,"&lt;"&amp;$AF$1:$AF$326),ROW($AF221:$AG221)),COUNTIF($AF$1:$AF$326,"&lt;"&amp;$AF$1:$AF$326),0))</f>
        <v>221</v>
      </c>
      <c r="AH221" t="str">
        <f t="array" ref="AH221">INDEX($AE$1:$AE$326,SMALL(IF($AF$1:$AF$326=$AG221,ROW($AF$1:$AF$326)),COUNTIF($AG$1:$AG221,$AG221)),1)</f>
        <v>North Warwickshire</v>
      </c>
      <c r="AI221">
        <f t="shared" si="79"/>
        <v>1.0261194029850746</v>
      </c>
      <c r="AN221" t="e">
        <f t="shared" si="80"/>
        <v>#N/A</v>
      </c>
    </row>
    <row r="222" spans="1:40" x14ac:dyDescent="0.25">
      <c r="A222" t="s">
        <v>462</v>
      </c>
      <c r="B222" t="s">
        <v>463</v>
      </c>
      <c r="C222" t="s">
        <v>17</v>
      </c>
      <c r="D222" t="s">
        <v>14</v>
      </c>
      <c r="E222">
        <v>0</v>
      </c>
      <c r="F222">
        <v>0</v>
      </c>
      <c r="G222" t="str">
        <f>VLOOKUP($A222,'1213 urban'!$A$4:$C$329,2,FALSE)</f>
        <v/>
      </c>
      <c r="H222" t="str">
        <f>VLOOKUP($A222,'1213 urban'!$A$4:$C$329,3,FALSE)</f>
        <v/>
      </c>
      <c r="I222" t="str">
        <f t="shared" si="81"/>
        <v>9999</v>
      </c>
      <c r="J222" t="str">
        <f t="shared" si="82"/>
        <v/>
      </c>
      <c r="K222" t="str">
        <f t="shared" si="83"/>
        <v/>
      </c>
      <c r="L222" t="str">
        <f t="shared" si="84"/>
        <v>9999</v>
      </c>
      <c r="M222" t="str">
        <f t="shared" si="85"/>
        <v/>
      </c>
      <c r="N222" t="str">
        <f t="shared" si="86"/>
        <v/>
      </c>
      <c r="O222" t="str">
        <f t="shared" si="87"/>
        <v>9999</v>
      </c>
      <c r="P222" t="str">
        <f t="shared" si="88"/>
        <v/>
      </c>
      <c r="Q222" t="str">
        <f t="shared" si="89"/>
        <v/>
      </c>
      <c r="R222" t="str">
        <f t="shared" si="90"/>
        <v>9999</v>
      </c>
      <c r="S222" t="str">
        <f t="shared" si="91"/>
        <v/>
      </c>
      <c r="T222" t="str">
        <f t="shared" si="92"/>
        <v/>
      </c>
      <c r="U222" t="str">
        <f t="shared" si="93"/>
        <v>9999</v>
      </c>
      <c r="V222" t="str">
        <f t="shared" si="94"/>
        <v>Rutland</v>
      </c>
      <c r="W222" t="str">
        <f t="shared" si="95"/>
        <v/>
      </c>
      <c r="X222" t="str">
        <f t="shared" si="96"/>
        <v>9999</v>
      </c>
      <c r="Y222" t="str">
        <f t="shared" si="97"/>
        <v/>
      </c>
      <c r="Z222" t="str">
        <f t="shared" si="98"/>
        <v/>
      </c>
      <c r="AA222" t="str">
        <f t="shared" si="99"/>
        <v>9999</v>
      </c>
      <c r="AE222" t="s">
        <v>464</v>
      </c>
      <c r="AF222" t="str">
        <f t="shared" si="78"/>
        <v>9999</v>
      </c>
      <c r="AG222">
        <f t="array" ref="AG222">INDEX($AF$1:$AF$326,MATCH(SMALL(COUNTIF($AF$1:$AF$326,"&lt;"&amp;$AF$1:$AF$326),ROW($AF222:$AG222)),COUNTIF($AF$1:$AF$326,"&lt;"&amp;$AF$1:$AF$326),0))</f>
        <v>222</v>
      </c>
      <c r="AH222" t="str">
        <f t="array" ref="AH222">INDEX($AE$1:$AE$326,SMALL(IF($AF$1:$AF$326=$AG222,ROW($AF$1:$AF$326)),COUNTIF($AG$1:$AG222,$AG222)),1)</f>
        <v>North Tyneside</v>
      </c>
      <c r="AI222">
        <f t="shared" si="79"/>
        <v>1.0295040803515381</v>
      </c>
      <c r="AN222" t="e">
        <f t="shared" si="80"/>
        <v>#N/A</v>
      </c>
    </row>
    <row r="223" spans="1:40" x14ac:dyDescent="0.25">
      <c r="A223" t="s">
        <v>464</v>
      </c>
      <c r="B223" t="s">
        <v>465</v>
      </c>
      <c r="C223" t="s">
        <v>40</v>
      </c>
      <c r="D223" t="s">
        <v>14</v>
      </c>
      <c r="E223">
        <v>12521</v>
      </c>
      <c r="F223">
        <v>0.23378393517308338</v>
      </c>
      <c r="G223" t="str">
        <f>VLOOKUP($A223,'1213 urban'!$A$4:$C$329,2,FALSE)</f>
        <v/>
      </c>
      <c r="H223" t="str">
        <f>VLOOKUP($A223,'1213 urban'!$A$4:$C$329,3,FALSE)</f>
        <v/>
      </c>
      <c r="I223" t="str">
        <f t="shared" si="81"/>
        <v>9999</v>
      </c>
      <c r="J223" t="str">
        <f t="shared" si="82"/>
        <v/>
      </c>
      <c r="K223" t="str">
        <f t="shared" si="83"/>
        <v/>
      </c>
      <c r="L223" t="str">
        <f t="shared" si="84"/>
        <v>9999</v>
      </c>
      <c r="M223" t="str">
        <f t="shared" si="85"/>
        <v/>
      </c>
      <c r="N223" t="str">
        <f t="shared" si="86"/>
        <v/>
      </c>
      <c r="O223" t="str">
        <f t="shared" si="87"/>
        <v>9999</v>
      </c>
      <c r="P223" t="str">
        <f t="shared" si="88"/>
        <v/>
      </c>
      <c r="Q223" t="str">
        <f t="shared" si="89"/>
        <v/>
      </c>
      <c r="R223" t="str">
        <f t="shared" si="90"/>
        <v>9999</v>
      </c>
      <c r="S223" t="str">
        <f t="shared" si="91"/>
        <v/>
      </c>
      <c r="T223" t="str">
        <f t="shared" si="92"/>
        <v/>
      </c>
      <c r="U223" t="str">
        <f t="shared" si="93"/>
        <v>9999</v>
      </c>
      <c r="V223" t="str">
        <f t="shared" si="94"/>
        <v>Ryedale</v>
      </c>
      <c r="W223" t="str">
        <f t="shared" si="95"/>
        <v/>
      </c>
      <c r="X223" t="str">
        <f t="shared" si="96"/>
        <v>9999</v>
      </c>
      <c r="Y223" t="str">
        <f t="shared" si="97"/>
        <v/>
      </c>
      <c r="Z223" t="str">
        <f t="shared" si="98"/>
        <v/>
      </c>
      <c r="AA223" t="str">
        <f t="shared" si="99"/>
        <v>9999</v>
      </c>
      <c r="AE223" t="s">
        <v>466</v>
      </c>
      <c r="AF223">
        <f t="shared" si="78"/>
        <v>227</v>
      </c>
      <c r="AG223">
        <f t="array" ref="AG223">INDEX($AF$1:$AF$326,MATCH(SMALL(COUNTIF($AF$1:$AF$326,"&lt;"&amp;$AF$1:$AF$326),ROW($AF223:$AG223)),COUNTIF($AF$1:$AF$326,"&lt;"&amp;$AF$1:$AF$326),0))</f>
        <v>223</v>
      </c>
      <c r="AH223" t="str">
        <f t="array" ref="AH223">INDEX($AE$1:$AE$326,SMALL(IF($AF$1:$AF$326=$AG223,ROW($AF$1:$AF$326)),COUNTIF($AG$1:$AG223,$AG223)),1)</f>
        <v>Liverpool</v>
      </c>
      <c r="AI223">
        <f t="shared" si="79"/>
        <v>1.0337280511018117</v>
      </c>
      <c r="AN223" t="e">
        <f t="shared" si="80"/>
        <v>#N/A</v>
      </c>
    </row>
    <row r="224" spans="1:40" x14ac:dyDescent="0.25">
      <c r="A224" t="s">
        <v>466</v>
      </c>
      <c r="B224" t="s">
        <v>467</v>
      </c>
      <c r="C224" t="s">
        <v>13</v>
      </c>
      <c r="D224" t="s">
        <v>35</v>
      </c>
      <c r="E224">
        <v>228992</v>
      </c>
      <c r="F224">
        <v>1</v>
      </c>
      <c r="G224">
        <f>VLOOKUP($A224,'1213 urban'!$A$4:$C$329,2,FALSE)</f>
        <v>1.0501947941956977</v>
      </c>
      <c r="H224">
        <f>VLOOKUP($A224,'1213 urban'!$A$4:$C$329,3,FALSE)</f>
        <v>93</v>
      </c>
      <c r="I224">
        <f t="shared" si="81"/>
        <v>227</v>
      </c>
      <c r="J224" t="str">
        <f t="shared" si="82"/>
        <v>Salford</v>
      </c>
      <c r="K224">
        <f t="shared" si="83"/>
        <v>1.0501947941956977</v>
      </c>
      <c r="L224">
        <f t="shared" si="84"/>
        <v>52</v>
      </c>
      <c r="M224" t="str">
        <f t="shared" si="85"/>
        <v/>
      </c>
      <c r="N224" t="str">
        <f t="shared" si="86"/>
        <v/>
      </c>
      <c r="O224" t="str">
        <f t="shared" si="87"/>
        <v>9999</v>
      </c>
      <c r="P224" t="str">
        <f t="shared" si="88"/>
        <v/>
      </c>
      <c r="Q224" t="str">
        <f t="shared" si="89"/>
        <v/>
      </c>
      <c r="R224" t="str">
        <f t="shared" si="90"/>
        <v>9999</v>
      </c>
      <c r="S224" t="str">
        <f t="shared" si="91"/>
        <v/>
      </c>
      <c r="T224" t="str">
        <f t="shared" si="92"/>
        <v/>
      </c>
      <c r="U224" t="str">
        <f t="shared" si="93"/>
        <v>9999</v>
      </c>
      <c r="V224" t="str">
        <f t="shared" si="94"/>
        <v/>
      </c>
      <c r="W224" t="str">
        <f t="shared" si="95"/>
        <v/>
      </c>
      <c r="X224" t="str">
        <f t="shared" si="96"/>
        <v>9999</v>
      </c>
      <c r="Y224" t="str">
        <f t="shared" si="97"/>
        <v/>
      </c>
      <c r="Z224" t="str">
        <f t="shared" si="98"/>
        <v/>
      </c>
      <c r="AA224" t="str">
        <f t="shared" si="99"/>
        <v>9999</v>
      </c>
      <c r="AE224" t="s">
        <v>468</v>
      </c>
      <c r="AF224">
        <f t="shared" si="78"/>
        <v>256</v>
      </c>
      <c r="AG224">
        <f t="array" ref="AG224">INDEX($AF$1:$AF$326,MATCH(SMALL(COUNTIF($AF$1:$AF$326,"&lt;"&amp;$AF$1:$AF$326),ROW($AF224:$AG224)),COUNTIF($AF$1:$AF$326,"&lt;"&amp;$AF$1:$AF$326),0))</f>
        <v>224</v>
      </c>
      <c r="AH224" t="str">
        <f t="array" ref="AH224">INDEX($AE$1:$AE$326,SMALL(IF($AF$1:$AF$326=$AG224,ROW($AF$1:$AF$326)),COUNTIF($AG$1:$AG224,$AG224)),1)</f>
        <v>Swindon</v>
      </c>
      <c r="AI224">
        <f t="shared" si="79"/>
        <v>1.0349434544530796</v>
      </c>
      <c r="AN224" t="e">
        <f t="shared" si="80"/>
        <v>#N/A</v>
      </c>
    </row>
    <row r="225" spans="1:40" x14ac:dyDescent="0.25">
      <c r="A225" t="s">
        <v>468</v>
      </c>
      <c r="B225" t="s">
        <v>469</v>
      </c>
      <c r="C225" t="s">
        <v>58</v>
      </c>
      <c r="D225" t="s">
        <v>35</v>
      </c>
      <c r="E225">
        <v>292799</v>
      </c>
      <c r="F225">
        <v>1</v>
      </c>
      <c r="G225">
        <f>VLOOKUP($A225,'1213 urban'!$A$4:$C$329,2,FALSE)</f>
        <v>1.1790827654850318</v>
      </c>
      <c r="H225">
        <f>VLOOKUP($A225,'1213 urban'!$A$4:$C$329,3,FALSE)</f>
        <v>77</v>
      </c>
      <c r="I225">
        <f t="shared" si="81"/>
        <v>256</v>
      </c>
      <c r="J225" t="str">
        <f t="shared" si="82"/>
        <v>Sandwell</v>
      </c>
      <c r="K225">
        <f t="shared" si="83"/>
        <v>1.1790827654850318</v>
      </c>
      <c r="L225">
        <f t="shared" si="84"/>
        <v>60</v>
      </c>
      <c r="M225" t="str">
        <f t="shared" si="85"/>
        <v/>
      </c>
      <c r="N225" t="str">
        <f t="shared" si="86"/>
        <v/>
      </c>
      <c r="O225" t="str">
        <f t="shared" si="87"/>
        <v>9999</v>
      </c>
      <c r="P225" t="str">
        <f t="shared" si="88"/>
        <v/>
      </c>
      <c r="Q225" t="str">
        <f t="shared" si="89"/>
        <v/>
      </c>
      <c r="R225" t="str">
        <f t="shared" si="90"/>
        <v>9999</v>
      </c>
      <c r="S225" t="str">
        <f t="shared" si="91"/>
        <v/>
      </c>
      <c r="T225" t="str">
        <f t="shared" si="92"/>
        <v/>
      </c>
      <c r="U225" t="str">
        <f t="shared" si="93"/>
        <v>9999</v>
      </c>
      <c r="V225" t="str">
        <f t="shared" si="94"/>
        <v/>
      </c>
      <c r="W225" t="str">
        <f t="shared" si="95"/>
        <v/>
      </c>
      <c r="X225" t="str">
        <f t="shared" si="96"/>
        <v>9999</v>
      </c>
      <c r="Y225" t="str">
        <f t="shared" si="97"/>
        <v/>
      </c>
      <c r="Z225" t="str">
        <f t="shared" si="98"/>
        <v/>
      </c>
      <c r="AA225" t="str">
        <f t="shared" si="99"/>
        <v>9999</v>
      </c>
      <c r="AE225" t="s">
        <v>470</v>
      </c>
      <c r="AF225">
        <f t="shared" si="78"/>
        <v>273</v>
      </c>
      <c r="AG225">
        <f t="array" ref="AG225">INDEX($AF$1:$AF$326,MATCH(SMALL(COUNTIF($AF$1:$AF$326,"&lt;"&amp;$AF$1:$AF$326),ROW($AF225:$AG225)),COUNTIF($AF$1:$AF$326,"&lt;"&amp;$AF$1:$AF$326),0))</f>
        <v>225</v>
      </c>
      <c r="AH225" t="str">
        <f t="array" ref="AH225">INDEX($AE$1:$AE$326,SMALL(IF($AF$1:$AF$326=$AG225,ROW($AF$1:$AF$326)),COUNTIF($AG$1:$AG225,$AG225)),1)</f>
        <v>Barnsley</v>
      </c>
      <c r="AI225">
        <f t="shared" si="79"/>
        <v>1.0375806655700368</v>
      </c>
      <c r="AN225" t="e">
        <f t="shared" si="80"/>
        <v>#N/A</v>
      </c>
    </row>
    <row r="226" spans="1:40" x14ac:dyDescent="0.25">
      <c r="A226" t="s">
        <v>470</v>
      </c>
      <c r="B226" t="s">
        <v>471</v>
      </c>
      <c r="C226" t="s">
        <v>40</v>
      </c>
      <c r="D226" t="s">
        <v>18</v>
      </c>
      <c r="E226">
        <v>73684</v>
      </c>
      <c r="F226">
        <v>0.67855235288700622</v>
      </c>
      <c r="G226">
        <f>VLOOKUP($A226,'1213 urban'!$A$4:$C$329,2,FALSE)</f>
        <v>1.311114870580274</v>
      </c>
      <c r="H226">
        <f>VLOOKUP($A226,'1213 urban'!$A$4:$C$329,3,FALSE)</f>
        <v>31</v>
      </c>
      <c r="I226">
        <f t="shared" si="81"/>
        <v>273</v>
      </c>
      <c r="J226" t="str">
        <f t="shared" si="82"/>
        <v/>
      </c>
      <c r="K226" t="str">
        <f t="shared" si="83"/>
        <v/>
      </c>
      <c r="L226" t="str">
        <f t="shared" si="84"/>
        <v>9999</v>
      </c>
      <c r="M226" t="str">
        <f t="shared" si="85"/>
        <v/>
      </c>
      <c r="N226" t="str">
        <f t="shared" si="86"/>
        <v/>
      </c>
      <c r="O226" t="str">
        <f t="shared" si="87"/>
        <v>9999</v>
      </c>
      <c r="P226" t="str">
        <f t="shared" si="88"/>
        <v/>
      </c>
      <c r="Q226" t="str">
        <f t="shared" si="89"/>
        <v/>
      </c>
      <c r="R226" t="str">
        <f t="shared" si="90"/>
        <v>9999</v>
      </c>
      <c r="S226" t="str">
        <f t="shared" si="91"/>
        <v/>
      </c>
      <c r="T226" t="str">
        <f t="shared" si="92"/>
        <v/>
      </c>
      <c r="U226" t="str">
        <f t="shared" si="93"/>
        <v>9999</v>
      </c>
      <c r="V226" t="str">
        <f t="shared" si="94"/>
        <v/>
      </c>
      <c r="W226" t="str">
        <f t="shared" si="95"/>
        <v/>
      </c>
      <c r="X226" t="str">
        <f t="shared" si="96"/>
        <v>9999</v>
      </c>
      <c r="Y226" t="str">
        <f t="shared" si="97"/>
        <v>Scarborough</v>
      </c>
      <c r="Z226">
        <f t="shared" si="98"/>
        <v>1.311114870580274</v>
      </c>
      <c r="AA226">
        <f t="shared" si="99"/>
        <v>48</v>
      </c>
      <c r="AE226" t="s">
        <v>472</v>
      </c>
      <c r="AF226">
        <f t="shared" si="78"/>
        <v>89</v>
      </c>
      <c r="AG226">
        <f t="array" ref="AG226">INDEX($AF$1:$AF$326,MATCH(SMALL(COUNTIF($AF$1:$AF$326,"&lt;"&amp;$AF$1:$AF$326),ROW($AF226:$AG226)),COUNTIF($AF$1:$AF$326,"&lt;"&amp;$AF$1:$AF$326),0))</f>
        <v>226</v>
      </c>
      <c r="AH226" t="str">
        <f t="array" ref="AH226">INDEX($AE$1:$AE$326,SMALL(IF($AF$1:$AF$326=$AG226,ROW($AF$1:$AF$326)),COUNTIF($AG$1:$AG226,$AG226)),1)</f>
        <v>Worcester</v>
      </c>
      <c r="AI226">
        <f t="shared" si="79"/>
        <v>1.0441138084051163</v>
      </c>
      <c r="AN226" t="e">
        <f t="shared" si="80"/>
        <v>#N/A</v>
      </c>
    </row>
    <row r="227" spans="1:40" x14ac:dyDescent="0.25">
      <c r="A227" t="s">
        <v>472</v>
      </c>
      <c r="B227" t="s">
        <v>473</v>
      </c>
      <c r="C227" t="s">
        <v>51</v>
      </c>
      <c r="D227" t="s">
        <v>28</v>
      </c>
      <c r="E227">
        <v>61594</v>
      </c>
      <c r="F227">
        <v>0.54605578113087117</v>
      </c>
      <c r="G227">
        <f>VLOOKUP($A227,'1213 urban'!$A$4:$C$329,2,FALSE)</f>
        <v>0.71710290426676238</v>
      </c>
      <c r="H227">
        <f>VLOOKUP($A227,'1213 urban'!$A$4:$C$329,3,FALSE)</f>
        <v>14</v>
      </c>
      <c r="I227">
        <f t="shared" si="81"/>
        <v>89</v>
      </c>
      <c r="J227" t="str">
        <f t="shared" si="82"/>
        <v/>
      </c>
      <c r="K227" t="str">
        <f t="shared" si="83"/>
        <v/>
      </c>
      <c r="L227" t="str">
        <f t="shared" si="84"/>
        <v>9999</v>
      </c>
      <c r="M227" t="str">
        <f t="shared" si="85"/>
        <v/>
      </c>
      <c r="N227" t="str">
        <f t="shared" si="86"/>
        <v/>
      </c>
      <c r="O227" t="str">
        <f t="shared" si="87"/>
        <v>9999</v>
      </c>
      <c r="P227" t="str">
        <f t="shared" si="88"/>
        <v/>
      </c>
      <c r="Q227" t="str">
        <f t="shared" si="89"/>
        <v/>
      </c>
      <c r="R227" t="str">
        <f t="shared" si="90"/>
        <v>9999</v>
      </c>
      <c r="S227" t="str">
        <f t="shared" si="91"/>
        <v>Sedgemoor</v>
      </c>
      <c r="T227">
        <f t="shared" si="92"/>
        <v>0.71710290426676238</v>
      </c>
      <c r="U227">
        <f t="shared" si="93"/>
        <v>25</v>
      </c>
      <c r="V227" t="str">
        <f t="shared" si="94"/>
        <v/>
      </c>
      <c r="W227" t="str">
        <f t="shared" si="95"/>
        <v/>
      </c>
      <c r="X227" t="str">
        <f t="shared" si="96"/>
        <v>9999</v>
      </c>
      <c r="Y227" t="str">
        <f t="shared" si="97"/>
        <v/>
      </c>
      <c r="Z227" t="str">
        <f t="shared" si="98"/>
        <v/>
      </c>
      <c r="AA227" t="str">
        <f t="shared" si="99"/>
        <v>9999</v>
      </c>
      <c r="AE227" t="s">
        <v>474</v>
      </c>
      <c r="AF227">
        <f t="shared" si="78"/>
        <v>239</v>
      </c>
      <c r="AG227">
        <f t="array" ref="AG227">INDEX($AF$1:$AF$326,MATCH(SMALL(COUNTIF($AF$1:$AF$326,"&lt;"&amp;$AF$1:$AF$326),ROW($AF227:$AG227)),COUNTIF($AF$1:$AF$326,"&lt;"&amp;$AF$1:$AF$326),0))</f>
        <v>227</v>
      </c>
      <c r="AH227" t="str">
        <f t="array" ref="AH227">INDEX($AE$1:$AE$326,SMALL(IF($AF$1:$AF$326=$AG227,ROW($AF$1:$AF$326)),COUNTIF($AG$1:$AG227,$AG227)),1)</f>
        <v>Salford</v>
      </c>
      <c r="AI227">
        <f t="shared" si="79"/>
        <v>1.0501947941956977</v>
      </c>
      <c r="AN227" t="e">
        <f t="shared" si="80"/>
        <v>#N/A</v>
      </c>
    </row>
    <row r="228" spans="1:40" x14ac:dyDescent="0.25">
      <c r="A228" t="s">
        <v>474</v>
      </c>
      <c r="B228" t="s">
        <v>475</v>
      </c>
      <c r="C228" t="s">
        <v>13</v>
      </c>
      <c r="D228" t="s">
        <v>35</v>
      </c>
      <c r="E228">
        <v>270795</v>
      </c>
      <c r="F228">
        <v>0.99237382547384156</v>
      </c>
      <c r="G228">
        <f>VLOOKUP($A228,'1213 urban'!$A$4:$C$329,2,FALSE)</f>
        <v>1.0990466101694916</v>
      </c>
      <c r="H228">
        <f>VLOOKUP($A228,'1213 urban'!$A$4:$C$329,3,FALSE)</f>
        <v>83</v>
      </c>
      <c r="I228">
        <f t="shared" si="81"/>
        <v>239</v>
      </c>
      <c r="J228" t="str">
        <f t="shared" si="82"/>
        <v>Sefton</v>
      </c>
      <c r="K228">
        <f t="shared" si="83"/>
        <v>1.0990466101694916</v>
      </c>
      <c r="L228">
        <f t="shared" si="84"/>
        <v>57</v>
      </c>
      <c r="M228" t="str">
        <f t="shared" si="85"/>
        <v/>
      </c>
      <c r="N228" t="str">
        <f t="shared" si="86"/>
        <v/>
      </c>
      <c r="O228" t="str">
        <f t="shared" si="87"/>
        <v>9999</v>
      </c>
      <c r="P228" t="str">
        <f t="shared" si="88"/>
        <v/>
      </c>
      <c r="Q228" t="str">
        <f t="shared" si="89"/>
        <v/>
      </c>
      <c r="R228" t="str">
        <f t="shared" si="90"/>
        <v>9999</v>
      </c>
      <c r="S228" t="str">
        <f t="shared" si="91"/>
        <v/>
      </c>
      <c r="T228" t="str">
        <f t="shared" si="92"/>
        <v/>
      </c>
      <c r="U228" t="str">
        <f t="shared" si="93"/>
        <v>9999</v>
      </c>
      <c r="V228" t="str">
        <f t="shared" si="94"/>
        <v/>
      </c>
      <c r="W228" t="str">
        <f t="shared" si="95"/>
        <v/>
      </c>
      <c r="X228" t="str">
        <f t="shared" si="96"/>
        <v>9999</v>
      </c>
      <c r="Y228" t="str">
        <f t="shared" si="97"/>
        <v/>
      </c>
      <c r="Z228" t="str">
        <f t="shared" si="98"/>
        <v/>
      </c>
      <c r="AA228" t="str">
        <f t="shared" si="99"/>
        <v>9999</v>
      </c>
      <c r="AE228" t="s">
        <v>476</v>
      </c>
      <c r="AF228">
        <f t="shared" si="78"/>
        <v>300</v>
      </c>
      <c r="AG228">
        <f t="array" ref="AG228">INDEX($AF$1:$AF$326,MATCH(SMALL(COUNTIF($AF$1:$AF$326,"&lt;"&amp;$AF$1:$AF$326),ROW($AF228:$AG228)),COUNTIF($AF$1:$AF$326,"&lt;"&amp;$AF$1:$AF$326),0))</f>
        <v>228</v>
      </c>
      <c r="AH228" t="str">
        <f t="array" ref="AH228">INDEX($AE$1:$AE$326,SMALL(IF($AF$1:$AF$326=$AG228,ROW($AF$1:$AF$326)),COUNTIF($AG$1:$AG228,$AG228)),1)</f>
        <v>Rochdale</v>
      </c>
      <c r="AI228">
        <f t="shared" si="79"/>
        <v>1.058608411125012</v>
      </c>
      <c r="AN228" t="e">
        <f t="shared" si="80"/>
        <v>#N/A</v>
      </c>
    </row>
    <row r="229" spans="1:40" x14ac:dyDescent="0.25">
      <c r="A229" t="s">
        <v>476</v>
      </c>
      <c r="B229" t="s">
        <v>477</v>
      </c>
      <c r="C229" t="s">
        <v>40</v>
      </c>
      <c r="D229" t="s">
        <v>14</v>
      </c>
      <c r="E229">
        <v>21816</v>
      </c>
      <c r="F229">
        <v>0.26307475249315665</v>
      </c>
      <c r="G229">
        <f>VLOOKUP($A229,'1213 urban'!$A$4:$C$329,2,FALSE)</f>
        <v>3.1409501374165685</v>
      </c>
      <c r="H229">
        <f>VLOOKUP($A229,'1213 urban'!$A$4:$C$329,3,FALSE)</f>
        <v>8</v>
      </c>
      <c r="I229">
        <f t="shared" si="81"/>
        <v>300</v>
      </c>
      <c r="J229" t="str">
        <f t="shared" si="82"/>
        <v/>
      </c>
      <c r="K229" t="str">
        <f t="shared" si="83"/>
        <v/>
      </c>
      <c r="L229" t="str">
        <f t="shared" si="84"/>
        <v>9999</v>
      </c>
      <c r="M229" t="str">
        <f t="shared" si="85"/>
        <v/>
      </c>
      <c r="N229" t="str">
        <f t="shared" si="86"/>
        <v/>
      </c>
      <c r="O229" t="str">
        <f t="shared" si="87"/>
        <v>9999</v>
      </c>
      <c r="P229" t="str">
        <f t="shared" si="88"/>
        <v/>
      </c>
      <c r="Q229" t="str">
        <f t="shared" si="89"/>
        <v/>
      </c>
      <c r="R229" t="str">
        <f t="shared" si="90"/>
        <v>9999</v>
      </c>
      <c r="S229" t="str">
        <f t="shared" si="91"/>
        <v/>
      </c>
      <c r="T229" t="str">
        <f t="shared" si="92"/>
        <v/>
      </c>
      <c r="U229" t="str">
        <f t="shared" si="93"/>
        <v>9999</v>
      </c>
      <c r="V229" t="str">
        <f t="shared" si="94"/>
        <v>Selby</v>
      </c>
      <c r="W229">
        <f t="shared" si="95"/>
        <v>3.1409501374165685</v>
      </c>
      <c r="X229">
        <f t="shared" si="96"/>
        <v>33</v>
      </c>
      <c r="Y229" t="str">
        <f t="shared" si="97"/>
        <v/>
      </c>
      <c r="Z229" t="str">
        <f t="shared" si="98"/>
        <v/>
      </c>
      <c r="AA229" t="str">
        <f t="shared" si="99"/>
        <v>9999</v>
      </c>
      <c r="AE229" t="s">
        <v>478</v>
      </c>
      <c r="AF229">
        <f t="shared" si="78"/>
        <v>28</v>
      </c>
      <c r="AG229">
        <f t="array" ref="AG229">INDEX($AF$1:$AF$326,MATCH(SMALL(COUNTIF($AF$1:$AF$326,"&lt;"&amp;$AF$1:$AF$326),ROW($AF229:$AG229)),COUNTIF($AF$1:$AF$326,"&lt;"&amp;$AF$1:$AF$326),0))</f>
        <v>229</v>
      </c>
      <c r="AH229" t="str">
        <f t="array" ref="AH229">INDEX($AE$1:$AE$326,SMALL(IF($AF$1:$AF$326=$AG229,ROW($AF$1:$AF$326)),COUNTIF($AG$1:$AG229,$AG229)),1)</f>
        <v>Elmbridge</v>
      </c>
      <c r="AI229">
        <f t="shared" si="79"/>
        <v>1.064254356791273</v>
      </c>
      <c r="AN229" t="e">
        <f t="shared" si="80"/>
        <v>#N/A</v>
      </c>
    </row>
    <row r="230" spans="1:40" x14ac:dyDescent="0.25">
      <c r="A230" t="s">
        <v>478</v>
      </c>
      <c r="B230" t="s">
        <v>479</v>
      </c>
      <c r="C230" t="s">
        <v>9</v>
      </c>
      <c r="D230" t="s">
        <v>28</v>
      </c>
      <c r="E230">
        <v>63013</v>
      </c>
      <c r="F230">
        <v>0.55232410353502148</v>
      </c>
      <c r="G230">
        <f>VLOOKUP($A230,'1213 urban'!$A$4:$C$329,2,FALSE)</f>
        <v>0.56458189574054329</v>
      </c>
      <c r="H230">
        <f>VLOOKUP($A230,'1213 urban'!$A$4:$C$329,3,FALSE)</f>
        <v>18</v>
      </c>
      <c r="I230">
        <f t="shared" si="81"/>
        <v>28</v>
      </c>
      <c r="J230" t="str">
        <f t="shared" si="82"/>
        <v/>
      </c>
      <c r="K230" t="str">
        <f t="shared" si="83"/>
        <v/>
      </c>
      <c r="L230" t="str">
        <f t="shared" si="84"/>
        <v>9999</v>
      </c>
      <c r="M230" t="str">
        <f t="shared" si="85"/>
        <v/>
      </c>
      <c r="N230" t="str">
        <f t="shared" si="86"/>
        <v/>
      </c>
      <c r="O230" t="str">
        <f t="shared" si="87"/>
        <v>9999</v>
      </c>
      <c r="P230" t="str">
        <f t="shared" si="88"/>
        <v/>
      </c>
      <c r="Q230" t="str">
        <f t="shared" si="89"/>
        <v/>
      </c>
      <c r="R230" t="str">
        <f t="shared" si="90"/>
        <v>9999</v>
      </c>
      <c r="S230" t="str">
        <f t="shared" si="91"/>
        <v>Sevenoaks</v>
      </c>
      <c r="T230">
        <f t="shared" si="92"/>
        <v>0.56458189574054329</v>
      </c>
      <c r="U230">
        <f t="shared" si="93"/>
        <v>9</v>
      </c>
      <c r="V230" t="str">
        <f t="shared" si="94"/>
        <v/>
      </c>
      <c r="W230" t="str">
        <f t="shared" si="95"/>
        <v/>
      </c>
      <c r="X230" t="str">
        <f t="shared" si="96"/>
        <v>9999</v>
      </c>
      <c r="Y230" t="str">
        <f t="shared" si="97"/>
        <v/>
      </c>
      <c r="Z230" t="str">
        <f t="shared" si="98"/>
        <v/>
      </c>
      <c r="AA230" t="str">
        <f t="shared" si="99"/>
        <v>9999</v>
      </c>
      <c r="AE230" t="s">
        <v>480</v>
      </c>
      <c r="AF230">
        <f t="shared" si="78"/>
        <v>232</v>
      </c>
      <c r="AG230">
        <f t="array" ref="AG230">INDEX($AF$1:$AF$326,MATCH(SMALL(COUNTIF($AF$1:$AF$326,"&lt;"&amp;$AF$1:$AF$326),ROW($AF230:$AG230)),COUNTIF($AF$1:$AF$326,"&lt;"&amp;$AF$1:$AF$326),0))</f>
        <v>230</v>
      </c>
      <c r="AH230" t="str">
        <f t="array" ref="AH230">INDEX($AE$1:$AE$326,SMALL(IF($AF$1:$AF$326=$AG230,ROW($AF$1:$AF$326)),COUNTIF($AG$1:$AG230,$AG230)),1)</f>
        <v>Mid Devon</v>
      </c>
      <c r="AI230">
        <f t="shared" si="79"/>
        <v>1.0670731707317074</v>
      </c>
      <c r="AN230" t="e">
        <f t="shared" si="80"/>
        <v>#N/A</v>
      </c>
    </row>
    <row r="231" spans="1:40" x14ac:dyDescent="0.25">
      <c r="A231" t="s">
        <v>480</v>
      </c>
      <c r="B231" t="s">
        <v>481</v>
      </c>
      <c r="C231" t="s">
        <v>40</v>
      </c>
      <c r="D231" t="s">
        <v>10</v>
      </c>
      <c r="E231">
        <v>545558</v>
      </c>
      <c r="F231">
        <v>0.98209023468651158</v>
      </c>
      <c r="G231">
        <f>VLOOKUP($A231,'1213 urban'!$A$4:$C$329,2,FALSE)</f>
        <v>1.0727939455410782</v>
      </c>
      <c r="H231">
        <f>VLOOKUP($A231,'1213 urban'!$A$4:$C$329,3,FALSE)</f>
        <v>165</v>
      </c>
      <c r="I231">
        <f t="shared" si="81"/>
        <v>232</v>
      </c>
      <c r="J231" t="str">
        <f t="shared" si="82"/>
        <v/>
      </c>
      <c r="K231" t="str">
        <f t="shared" si="83"/>
        <v/>
      </c>
      <c r="L231" t="str">
        <f t="shared" si="84"/>
        <v>9999</v>
      </c>
      <c r="M231" t="str">
        <f t="shared" si="85"/>
        <v>Sheffield</v>
      </c>
      <c r="N231">
        <f t="shared" si="86"/>
        <v>1.0727939455410782</v>
      </c>
      <c r="O231">
        <f t="shared" si="87"/>
        <v>26</v>
      </c>
      <c r="P231" t="str">
        <f t="shared" si="88"/>
        <v/>
      </c>
      <c r="Q231" t="str">
        <f t="shared" si="89"/>
        <v/>
      </c>
      <c r="R231" t="str">
        <f t="shared" si="90"/>
        <v>9999</v>
      </c>
      <c r="S231" t="str">
        <f t="shared" si="91"/>
        <v/>
      </c>
      <c r="T231" t="str">
        <f t="shared" si="92"/>
        <v/>
      </c>
      <c r="U231" t="str">
        <f t="shared" si="93"/>
        <v>9999</v>
      </c>
      <c r="V231" t="str">
        <f t="shared" si="94"/>
        <v/>
      </c>
      <c r="W231" t="str">
        <f t="shared" si="95"/>
        <v/>
      </c>
      <c r="X231" t="str">
        <f t="shared" si="96"/>
        <v>9999</v>
      </c>
      <c r="Y231" t="str">
        <f t="shared" si="97"/>
        <v/>
      </c>
      <c r="Z231" t="str">
        <f t="shared" si="98"/>
        <v/>
      </c>
      <c r="AA231" t="str">
        <f t="shared" si="99"/>
        <v>9999</v>
      </c>
      <c r="AE231" t="s">
        <v>482</v>
      </c>
      <c r="AF231">
        <f t="shared" si="78"/>
        <v>3</v>
      </c>
      <c r="AG231">
        <f t="array" ref="AG231">INDEX($AF$1:$AF$326,MATCH(SMALL(COUNTIF($AF$1:$AF$326,"&lt;"&amp;$AF$1:$AF$326),ROW($AF231:$AG231)),COUNTIF($AF$1:$AF$326,"&lt;"&amp;$AF$1:$AF$326),0))</f>
        <v>231</v>
      </c>
      <c r="AH231" t="str">
        <f t="array" ref="AH231">INDEX($AE$1:$AE$326,SMALL(IF($AF$1:$AF$326=$AG231,ROW($AF$1:$AF$326)),COUNTIF($AG$1:$AG231,$AG231)),1)</f>
        <v>Stratford-on-Avon</v>
      </c>
      <c r="AI231">
        <f t="shared" si="79"/>
        <v>1.0678740762889241</v>
      </c>
      <c r="AN231" t="e">
        <f t="shared" si="80"/>
        <v>#N/A</v>
      </c>
    </row>
    <row r="232" spans="1:40" x14ac:dyDescent="0.25">
      <c r="A232" t="s">
        <v>482</v>
      </c>
      <c r="B232" t="s">
        <v>483</v>
      </c>
      <c r="C232" t="s">
        <v>9</v>
      </c>
      <c r="D232" t="s">
        <v>18</v>
      </c>
      <c r="E232">
        <v>62727</v>
      </c>
      <c r="F232">
        <v>0.61982589104850738</v>
      </c>
      <c r="G232">
        <f>VLOOKUP($A232,'1213 urban'!$A$4:$C$329,2,FALSE)</f>
        <v>0.42961477874838894</v>
      </c>
      <c r="H232">
        <f>VLOOKUP($A232,'1213 urban'!$A$4:$C$329,3,FALSE)</f>
        <v>18</v>
      </c>
      <c r="I232">
        <f t="shared" si="81"/>
        <v>3</v>
      </c>
      <c r="J232" t="str">
        <f t="shared" si="82"/>
        <v/>
      </c>
      <c r="K232" t="str">
        <f t="shared" si="83"/>
        <v/>
      </c>
      <c r="L232" t="str">
        <f t="shared" si="84"/>
        <v>9999</v>
      </c>
      <c r="M232" t="str">
        <f t="shared" si="85"/>
        <v/>
      </c>
      <c r="N232" t="str">
        <f t="shared" si="86"/>
        <v/>
      </c>
      <c r="O232" t="str">
        <f t="shared" si="87"/>
        <v>9999</v>
      </c>
      <c r="P232" t="str">
        <f t="shared" si="88"/>
        <v/>
      </c>
      <c r="Q232" t="str">
        <f t="shared" si="89"/>
        <v/>
      </c>
      <c r="R232" t="str">
        <f t="shared" si="90"/>
        <v>9999</v>
      </c>
      <c r="S232" t="str">
        <f t="shared" si="91"/>
        <v/>
      </c>
      <c r="T232" t="str">
        <f t="shared" si="92"/>
        <v/>
      </c>
      <c r="U232" t="str">
        <f t="shared" si="93"/>
        <v>9999</v>
      </c>
      <c r="V232" t="str">
        <f t="shared" si="94"/>
        <v/>
      </c>
      <c r="W232" t="str">
        <f t="shared" si="95"/>
        <v/>
      </c>
      <c r="X232" t="str">
        <f t="shared" si="96"/>
        <v>9999</v>
      </c>
      <c r="Y232" t="str">
        <f t="shared" si="97"/>
        <v>Shepway</v>
      </c>
      <c r="Z232">
        <f t="shared" si="98"/>
        <v>0.42961477874838894</v>
      </c>
      <c r="AA232">
        <f t="shared" si="99"/>
        <v>2</v>
      </c>
      <c r="AE232" t="s">
        <v>484</v>
      </c>
      <c r="AF232">
        <f t="shared" si="78"/>
        <v>166</v>
      </c>
      <c r="AG232">
        <f t="array" ref="AG232">INDEX($AF$1:$AF$326,MATCH(SMALL(COUNTIF($AF$1:$AF$326,"&lt;"&amp;$AF$1:$AF$326),ROW($AF232:$AG232)),COUNTIF($AF$1:$AF$326,"&lt;"&amp;$AF$1:$AF$326),0))</f>
        <v>232</v>
      </c>
      <c r="AH232" t="str">
        <f t="array" ref="AH232">INDEX($AE$1:$AE$326,SMALL(IF($AF$1:$AF$326=$AG232,ROW($AF$1:$AF$326)),COUNTIF($AG$1:$AG232,$AG232)),1)</f>
        <v>Sheffield</v>
      </c>
      <c r="AI232">
        <f t="shared" si="79"/>
        <v>1.0727939455410782</v>
      </c>
      <c r="AN232" t="e">
        <f t="shared" si="80"/>
        <v>#N/A</v>
      </c>
    </row>
    <row r="233" spans="1:40" x14ac:dyDescent="0.25">
      <c r="A233" t="s">
        <v>484</v>
      </c>
      <c r="B233" t="s">
        <v>485</v>
      </c>
      <c r="C233" t="s">
        <v>58</v>
      </c>
      <c r="D233" t="s">
        <v>28</v>
      </c>
      <c r="E233">
        <v>113645</v>
      </c>
      <c r="F233">
        <v>0.42199999999999999</v>
      </c>
      <c r="G233">
        <f>VLOOKUP($A233,'1213 urban'!$A$4:$C$329,2,FALSE)</f>
        <v>0.87982832618025753</v>
      </c>
      <c r="H233">
        <f>VLOOKUP($A233,'1213 urban'!$A$4:$C$329,3,FALSE)</f>
        <v>41</v>
      </c>
      <c r="I233">
        <f t="shared" si="81"/>
        <v>166</v>
      </c>
      <c r="J233" t="str">
        <f t="shared" si="82"/>
        <v/>
      </c>
      <c r="K233" t="str">
        <f t="shared" si="83"/>
        <v/>
      </c>
      <c r="L233" t="str">
        <f t="shared" si="84"/>
        <v>9999</v>
      </c>
      <c r="M233" t="str">
        <f t="shared" si="85"/>
        <v/>
      </c>
      <c r="N233" t="str">
        <f t="shared" si="86"/>
        <v/>
      </c>
      <c r="O233" t="str">
        <f t="shared" si="87"/>
        <v>9999</v>
      </c>
      <c r="P233" t="str">
        <f t="shared" si="88"/>
        <v/>
      </c>
      <c r="Q233" t="str">
        <f t="shared" si="89"/>
        <v/>
      </c>
      <c r="R233" t="str">
        <f t="shared" si="90"/>
        <v>9999</v>
      </c>
      <c r="S233" t="str">
        <f t="shared" si="91"/>
        <v>Shropshire</v>
      </c>
      <c r="T233">
        <f t="shared" si="92"/>
        <v>0.87982832618025753</v>
      </c>
      <c r="U233">
        <f t="shared" si="93"/>
        <v>37</v>
      </c>
      <c r="V233" t="str">
        <f t="shared" si="94"/>
        <v/>
      </c>
      <c r="W233" t="str">
        <f t="shared" si="95"/>
        <v/>
      </c>
      <c r="X233" t="str">
        <f t="shared" si="96"/>
        <v>9999</v>
      </c>
      <c r="Y233" t="str">
        <f t="shared" si="97"/>
        <v/>
      </c>
      <c r="Z233" t="str">
        <f t="shared" si="98"/>
        <v/>
      </c>
      <c r="AA233" t="str">
        <f t="shared" si="99"/>
        <v>9999</v>
      </c>
      <c r="AE233" t="s">
        <v>486</v>
      </c>
      <c r="AF233">
        <f t="shared" si="78"/>
        <v>243</v>
      </c>
      <c r="AG233">
        <f t="array" ref="AG233">INDEX($AF$1:$AF$326,MATCH(SMALL(COUNTIF($AF$1:$AF$326,"&lt;"&amp;$AF$1:$AF$326),ROW($AF233:$AG233)),COUNTIF($AF$1:$AF$326,"&lt;"&amp;$AF$1:$AF$326),0))</f>
        <v>233</v>
      </c>
      <c r="AH233" t="str">
        <f t="array" ref="AH233">INDEX($AE$1:$AE$326,SMALL(IF($AF$1:$AF$326=$AG233,ROW($AF$1:$AF$326)),COUNTIF($AG$1:$AG233,$AG233)),1)</f>
        <v>Tameside</v>
      </c>
      <c r="AI233">
        <f t="shared" si="79"/>
        <v>1.0745998529494938</v>
      </c>
      <c r="AN233" t="e">
        <f t="shared" si="80"/>
        <v>#N/A</v>
      </c>
    </row>
    <row r="234" spans="1:40" x14ac:dyDescent="0.25">
      <c r="A234" t="s">
        <v>486</v>
      </c>
      <c r="B234" t="s">
        <v>487</v>
      </c>
      <c r="C234" t="s">
        <v>9</v>
      </c>
      <c r="D234" t="s">
        <v>23</v>
      </c>
      <c r="E234">
        <v>131084</v>
      </c>
      <c r="F234">
        <v>1</v>
      </c>
      <c r="G234">
        <f>VLOOKUP($A234,'1213 urban'!$A$4:$C$329,2,FALSE)</f>
        <v>1.1102886750555143</v>
      </c>
      <c r="H234">
        <f>VLOOKUP($A234,'1213 urban'!$A$4:$C$329,3,FALSE)</f>
        <v>57</v>
      </c>
      <c r="I234">
        <f t="shared" si="81"/>
        <v>243</v>
      </c>
      <c r="J234" t="str">
        <f t="shared" si="82"/>
        <v/>
      </c>
      <c r="K234" t="str">
        <f t="shared" si="83"/>
        <v/>
      </c>
      <c r="L234" t="str">
        <f t="shared" si="84"/>
        <v>9999</v>
      </c>
      <c r="M234" t="str">
        <f t="shared" si="85"/>
        <v/>
      </c>
      <c r="N234" t="str">
        <f t="shared" si="86"/>
        <v/>
      </c>
      <c r="O234" t="str">
        <f t="shared" si="87"/>
        <v>9999</v>
      </c>
      <c r="P234" t="str">
        <f t="shared" si="88"/>
        <v>Slough</v>
      </c>
      <c r="Q234">
        <f t="shared" si="89"/>
        <v>1.1102886750555143</v>
      </c>
      <c r="R234">
        <f t="shared" si="90"/>
        <v>48</v>
      </c>
      <c r="S234" t="str">
        <f t="shared" si="91"/>
        <v/>
      </c>
      <c r="T234" t="str">
        <f t="shared" si="92"/>
        <v/>
      </c>
      <c r="U234" t="str">
        <f t="shared" si="93"/>
        <v>9999</v>
      </c>
      <c r="V234" t="str">
        <f t="shared" si="94"/>
        <v/>
      </c>
      <c r="W234" t="str">
        <f t="shared" si="95"/>
        <v/>
      </c>
      <c r="X234" t="str">
        <f t="shared" si="96"/>
        <v>9999</v>
      </c>
      <c r="Y234" t="str">
        <f t="shared" si="97"/>
        <v/>
      </c>
      <c r="Z234" t="str">
        <f t="shared" si="98"/>
        <v/>
      </c>
      <c r="AA234" t="str">
        <f t="shared" si="99"/>
        <v>9999</v>
      </c>
      <c r="AE234" t="s">
        <v>488</v>
      </c>
      <c r="AF234">
        <f t="shared" si="78"/>
        <v>183</v>
      </c>
      <c r="AG234">
        <f t="array" ref="AG234">INDEX($AF$1:$AF$326,MATCH(SMALL(COUNTIF($AF$1:$AF$326,"&lt;"&amp;$AF$1:$AF$326),ROW($AF234:$AG234)),COUNTIF($AF$1:$AF$326,"&lt;"&amp;$AF$1:$AF$326),0))</f>
        <v>234</v>
      </c>
      <c r="AH234" t="str">
        <f t="array" ref="AH234">INDEX($AE$1:$AE$326,SMALL(IF($AF$1:$AF$326=$AG234,ROW($AF$1:$AF$326)),COUNTIF($AG$1:$AG234,$AG234)),1)</f>
        <v>Dudley</v>
      </c>
      <c r="AI234">
        <f t="shared" si="79"/>
        <v>1.0754862668676692</v>
      </c>
      <c r="AN234" t="e">
        <f t="shared" si="80"/>
        <v>#N/A</v>
      </c>
    </row>
    <row r="235" spans="1:40" x14ac:dyDescent="0.25">
      <c r="A235" t="s">
        <v>488</v>
      </c>
      <c r="B235" t="s">
        <v>489</v>
      </c>
      <c r="C235" t="s">
        <v>58</v>
      </c>
      <c r="D235" t="s">
        <v>35</v>
      </c>
      <c r="E235">
        <v>185074</v>
      </c>
      <c r="F235">
        <v>0.89802077722947626</v>
      </c>
      <c r="G235">
        <f>VLOOKUP($A235,'1213 urban'!$A$4:$C$329,2,FALSE)</f>
        <v>0.92492232097694926</v>
      </c>
      <c r="H235">
        <f>VLOOKUP($A235,'1213 urban'!$A$4:$C$329,3,FALSE)</f>
        <v>64</v>
      </c>
      <c r="I235">
        <f t="shared" si="81"/>
        <v>183</v>
      </c>
      <c r="J235" t="str">
        <f t="shared" si="82"/>
        <v>Solihull</v>
      </c>
      <c r="K235">
        <f t="shared" si="83"/>
        <v>0.92492232097694926</v>
      </c>
      <c r="L235">
        <f t="shared" si="84"/>
        <v>42</v>
      </c>
      <c r="M235" t="str">
        <f t="shared" si="85"/>
        <v/>
      </c>
      <c r="N235" t="str">
        <f t="shared" si="86"/>
        <v/>
      </c>
      <c r="O235" t="str">
        <f t="shared" si="87"/>
        <v>9999</v>
      </c>
      <c r="P235" t="str">
        <f t="shared" si="88"/>
        <v/>
      </c>
      <c r="Q235" t="str">
        <f t="shared" si="89"/>
        <v/>
      </c>
      <c r="R235" t="str">
        <f t="shared" si="90"/>
        <v>9999</v>
      </c>
      <c r="S235" t="str">
        <f t="shared" si="91"/>
        <v/>
      </c>
      <c r="T235" t="str">
        <f t="shared" si="92"/>
        <v/>
      </c>
      <c r="U235" t="str">
        <f t="shared" si="93"/>
        <v>9999</v>
      </c>
      <c r="V235" t="str">
        <f t="shared" si="94"/>
        <v/>
      </c>
      <c r="W235" t="str">
        <f t="shared" si="95"/>
        <v/>
      </c>
      <c r="X235" t="str">
        <f t="shared" si="96"/>
        <v>9999</v>
      </c>
      <c r="Y235" t="str">
        <f t="shared" si="97"/>
        <v/>
      </c>
      <c r="Z235" t="str">
        <f t="shared" si="98"/>
        <v/>
      </c>
      <c r="AA235" t="str">
        <f t="shared" si="99"/>
        <v>9999</v>
      </c>
      <c r="AE235" t="s">
        <v>490</v>
      </c>
      <c r="AF235">
        <f t="shared" si="78"/>
        <v>165</v>
      </c>
      <c r="AG235">
        <f t="array" ref="AG235">INDEX($AF$1:$AF$326,MATCH(SMALL(COUNTIF($AF$1:$AF$326,"&lt;"&amp;$AF$1:$AF$326),ROW($AF235:$AG235)),COUNTIF($AF$1:$AF$326,"&lt;"&amp;$AF$1:$AF$326),0))</f>
        <v>235</v>
      </c>
      <c r="AH235" t="str">
        <f t="array" ref="AH235">INDEX($AE$1:$AE$326,SMALL(IF($AF$1:$AF$326=$AG235,ROW($AF$1:$AF$326)),COUNTIF($AG$1:$AG235,$AG235)),1)</f>
        <v>Maidstone</v>
      </c>
      <c r="AI235">
        <f t="shared" si="79"/>
        <v>1.0845736702434523</v>
      </c>
      <c r="AN235" t="e">
        <f t="shared" si="80"/>
        <v>#N/A</v>
      </c>
    </row>
    <row r="236" spans="1:40" x14ac:dyDescent="0.25">
      <c r="A236" t="s">
        <v>490</v>
      </c>
      <c r="B236" t="s">
        <v>491</v>
      </c>
      <c r="C236" t="s">
        <v>9</v>
      </c>
      <c r="D236" t="s">
        <v>28</v>
      </c>
      <c r="E236">
        <v>49476</v>
      </c>
      <c r="F236">
        <v>0.73322761829956873</v>
      </c>
      <c r="G236">
        <f>VLOOKUP($A236,'1213 urban'!$A$4:$C$329,2,FALSE)</f>
        <v>0.87841884607706133</v>
      </c>
      <c r="H236">
        <f>VLOOKUP($A236,'1213 urban'!$A$4:$C$329,3,FALSE)</f>
        <v>44</v>
      </c>
      <c r="I236">
        <f t="shared" si="81"/>
        <v>165</v>
      </c>
      <c r="J236" t="str">
        <f t="shared" si="82"/>
        <v/>
      </c>
      <c r="K236" t="str">
        <f t="shared" si="83"/>
        <v/>
      </c>
      <c r="L236" t="str">
        <f t="shared" si="84"/>
        <v>9999</v>
      </c>
      <c r="M236" t="str">
        <f t="shared" si="85"/>
        <v/>
      </c>
      <c r="N236" t="str">
        <f t="shared" si="86"/>
        <v/>
      </c>
      <c r="O236" t="str">
        <f t="shared" si="87"/>
        <v>9999</v>
      </c>
      <c r="P236" t="str">
        <f t="shared" si="88"/>
        <v/>
      </c>
      <c r="Q236" t="str">
        <f t="shared" si="89"/>
        <v/>
      </c>
      <c r="R236" t="str">
        <f t="shared" si="90"/>
        <v>9999</v>
      </c>
      <c r="S236" t="str">
        <f t="shared" si="91"/>
        <v>South Bucks</v>
      </c>
      <c r="T236">
        <f t="shared" si="92"/>
        <v>0.87841884607706133</v>
      </c>
      <c r="U236">
        <f t="shared" si="93"/>
        <v>36</v>
      </c>
      <c r="V236" t="str">
        <f t="shared" si="94"/>
        <v/>
      </c>
      <c r="W236" t="str">
        <f t="shared" si="95"/>
        <v/>
      </c>
      <c r="X236" t="str">
        <f t="shared" si="96"/>
        <v>9999</v>
      </c>
      <c r="Y236" t="str">
        <f t="shared" si="97"/>
        <v/>
      </c>
      <c r="Z236" t="str">
        <f t="shared" si="98"/>
        <v/>
      </c>
      <c r="AA236" t="str">
        <f t="shared" si="99"/>
        <v>9999</v>
      </c>
      <c r="AE236" t="s">
        <v>492</v>
      </c>
      <c r="AF236">
        <f t="shared" si="78"/>
        <v>102</v>
      </c>
      <c r="AG236">
        <f t="array" ref="AG236">INDEX($AF$1:$AF$326,MATCH(SMALL(COUNTIF($AF$1:$AF$326,"&lt;"&amp;$AF$1:$AF$326),ROW($AF236:$AG236)),COUNTIF($AF$1:$AF$326,"&lt;"&amp;$AF$1:$AF$326),0))</f>
        <v>236</v>
      </c>
      <c r="AH236" t="str">
        <f t="array" ref="AH236">INDEX($AE$1:$AE$326,SMALL(IF($AF$1:$AF$326=$AG236,ROW($AF$1:$AF$326)),COUNTIF($AG$1:$AG236,$AG236)),1)</f>
        <v>Kingston upon Hull City of</v>
      </c>
      <c r="AI236">
        <f t="shared" si="79"/>
        <v>1.0855084620318747</v>
      </c>
      <c r="AN236" t="e">
        <f t="shared" si="80"/>
        <v>#N/A</v>
      </c>
    </row>
    <row r="237" spans="1:40" x14ac:dyDescent="0.25">
      <c r="A237" t="s">
        <v>492</v>
      </c>
      <c r="B237" t="s">
        <v>493</v>
      </c>
      <c r="C237" t="s">
        <v>31</v>
      </c>
      <c r="D237" t="s">
        <v>14</v>
      </c>
      <c r="E237">
        <v>25593</v>
      </c>
      <c r="F237">
        <v>0.1748084094914143</v>
      </c>
      <c r="G237">
        <f>VLOOKUP($A237,'1213 urban'!$A$4:$C$329,2,FALSE)</f>
        <v>0.73732718894009219</v>
      </c>
      <c r="H237">
        <f>VLOOKUP($A237,'1213 urban'!$A$4:$C$329,3,FALSE)</f>
        <v>8</v>
      </c>
      <c r="I237">
        <f t="shared" si="81"/>
        <v>102</v>
      </c>
      <c r="J237" t="str">
        <f t="shared" si="82"/>
        <v/>
      </c>
      <c r="K237" t="str">
        <f t="shared" si="83"/>
        <v/>
      </c>
      <c r="L237" t="str">
        <f t="shared" si="84"/>
        <v>9999</v>
      </c>
      <c r="M237" t="str">
        <f t="shared" si="85"/>
        <v/>
      </c>
      <c r="N237" t="str">
        <f t="shared" si="86"/>
        <v/>
      </c>
      <c r="O237" t="str">
        <f t="shared" si="87"/>
        <v>9999</v>
      </c>
      <c r="P237" t="str">
        <f t="shared" si="88"/>
        <v/>
      </c>
      <c r="Q237" t="str">
        <f t="shared" si="89"/>
        <v/>
      </c>
      <c r="R237" t="str">
        <f t="shared" si="90"/>
        <v>9999</v>
      </c>
      <c r="S237" t="str">
        <f t="shared" si="91"/>
        <v/>
      </c>
      <c r="T237" t="str">
        <f t="shared" si="92"/>
        <v/>
      </c>
      <c r="U237" t="str">
        <f t="shared" si="93"/>
        <v>9999</v>
      </c>
      <c r="V237" t="str">
        <f t="shared" si="94"/>
        <v>South Cambridgeshire</v>
      </c>
      <c r="W237">
        <f t="shared" si="95"/>
        <v>0.73732718894009219</v>
      </c>
      <c r="X237">
        <f t="shared" si="96"/>
        <v>12</v>
      </c>
      <c r="Y237" t="str">
        <f t="shared" si="97"/>
        <v/>
      </c>
      <c r="Z237" t="str">
        <f t="shared" si="98"/>
        <v/>
      </c>
      <c r="AA237" t="str">
        <f t="shared" si="99"/>
        <v>9999</v>
      </c>
      <c r="AE237" t="s">
        <v>494</v>
      </c>
      <c r="AF237" t="str">
        <f t="shared" si="78"/>
        <v>9999</v>
      </c>
      <c r="AG237">
        <f t="array" ref="AG237">INDEX($AF$1:$AF$326,MATCH(SMALL(COUNTIF($AF$1:$AF$326,"&lt;"&amp;$AF$1:$AF$326),ROW($AF237:$AG237)),COUNTIF($AF$1:$AF$326,"&lt;"&amp;$AF$1:$AF$326),0))</f>
        <v>237</v>
      </c>
      <c r="AH237" t="str">
        <f t="array" ref="AH237">INDEX($AE$1:$AE$326,SMALL(IF($AF$1:$AF$326=$AG237,ROW($AF$1:$AF$326)),COUNTIF($AG$1:$AG237,$AG237)),1)</f>
        <v>Redcar and Cleveland</v>
      </c>
      <c r="AI237">
        <f t="shared" si="79"/>
        <v>1.0907870448061754</v>
      </c>
      <c r="AN237" t="e">
        <f t="shared" si="80"/>
        <v>#N/A</v>
      </c>
    </row>
    <row r="238" spans="1:40" x14ac:dyDescent="0.25">
      <c r="A238" t="s">
        <v>494</v>
      </c>
      <c r="B238" t="s">
        <v>495</v>
      </c>
      <c r="C238" t="s">
        <v>17</v>
      </c>
      <c r="D238" t="s">
        <v>18</v>
      </c>
      <c r="E238">
        <v>51106</v>
      </c>
      <c r="F238">
        <v>0.54418451119653299</v>
      </c>
      <c r="G238" t="str">
        <f>VLOOKUP($A238,'1213 urban'!$A$4:$C$329,2,FALSE)</f>
        <v/>
      </c>
      <c r="H238" t="str">
        <f>VLOOKUP($A238,'1213 urban'!$A$4:$C$329,3,FALSE)</f>
        <v/>
      </c>
      <c r="I238" t="str">
        <f t="shared" si="81"/>
        <v>9999</v>
      </c>
      <c r="J238" t="str">
        <f t="shared" si="82"/>
        <v/>
      </c>
      <c r="K238" t="str">
        <f t="shared" si="83"/>
        <v/>
      </c>
      <c r="L238" t="str">
        <f t="shared" si="84"/>
        <v>9999</v>
      </c>
      <c r="M238" t="str">
        <f t="shared" si="85"/>
        <v/>
      </c>
      <c r="N238" t="str">
        <f t="shared" si="86"/>
        <v/>
      </c>
      <c r="O238" t="str">
        <f t="shared" si="87"/>
        <v>9999</v>
      </c>
      <c r="P238" t="str">
        <f t="shared" si="88"/>
        <v/>
      </c>
      <c r="Q238" t="str">
        <f t="shared" si="89"/>
        <v/>
      </c>
      <c r="R238" t="str">
        <f t="shared" si="90"/>
        <v>9999</v>
      </c>
      <c r="S238" t="str">
        <f t="shared" si="91"/>
        <v/>
      </c>
      <c r="T238" t="str">
        <f t="shared" si="92"/>
        <v/>
      </c>
      <c r="U238" t="str">
        <f t="shared" si="93"/>
        <v>9999</v>
      </c>
      <c r="V238" t="str">
        <f t="shared" si="94"/>
        <v/>
      </c>
      <c r="W238" t="str">
        <f t="shared" si="95"/>
        <v/>
      </c>
      <c r="X238" t="str">
        <f t="shared" si="96"/>
        <v>9999</v>
      </c>
      <c r="Y238" t="str">
        <f t="shared" si="97"/>
        <v>South Derbyshire</v>
      </c>
      <c r="Z238" t="str">
        <f t="shared" si="98"/>
        <v/>
      </c>
      <c r="AA238" t="str">
        <f t="shared" si="99"/>
        <v>9999</v>
      </c>
      <c r="AE238" t="s">
        <v>496</v>
      </c>
      <c r="AF238">
        <f t="shared" si="78"/>
        <v>13</v>
      </c>
      <c r="AG238">
        <f t="array" ref="AG238">INDEX($AF$1:$AF$326,MATCH(SMALL(COUNTIF($AF$1:$AF$326,"&lt;"&amp;$AF$1:$AF$326),ROW($AF238:$AG238)),COUNTIF($AF$1:$AF$326,"&lt;"&amp;$AF$1:$AF$326),0))</f>
        <v>238</v>
      </c>
      <c r="AH238" t="str">
        <f t="array" ref="AH238">INDEX($AE$1:$AE$326,SMALL(IF($AF$1:$AF$326=$AG238,ROW($AF$1:$AF$326)),COUNTIF($AG$1:$AG238,$AG238)),1)</f>
        <v>Great Yarmouth</v>
      </c>
      <c r="AI238">
        <f t="shared" si="79"/>
        <v>1.0934083099031553</v>
      </c>
      <c r="AN238" t="e">
        <f t="shared" si="80"/>
        <v>#N/A</v>
      </c>
    </row>
    <row r="239" spans="1:40" x14ac:dyDescent="0.25">
      <c r="A239" t="s">
        <v>496</v>
      </c>
      <c r="B239" t="s">
        <v>497</v>
      </c>
      <c r="C239" t="s">
        <v>51</v>
      </c>
      <c r="D239" t="s">
        <v>10</v>
      </c>
      <c r="E239">
        <v>228655</v>
      </c>
      <c r="F239">
        <v>0.86341597879362297</v>
      </c>
      <c r="G239">
        <f>VLOOKUP($A239,'1213 urban'!$A$4:$C$329,2,FALSE)</f>
        <v>0.50101676932598505</v>
      </c>
      <c r="H239">
        <f>VLOOKUP($A239,'1213 urban'!$A$4:$C$329,3,FALSE)</f>
        <v>34</v>
      </c>
      <c r="I239">
        <f t="shared" si="81"/>
        <v>13</v>
      </c>
      <c r="J239" t="str">
        <f t="shared" si="82"/>
        <v/>
      </c>
      <c r="K239" t="str">
        <f t="shared" si="83"/>
        <v/>
      </c>
      <c r="L239" t="str">
        <f t="shared" si="84"/>
        <v>9999</v>
      </c>
      <c r="M239" t="str">
        <f t="shared" si="85"/>
        <v>South Gloucestershire</v>
      </c>
      <c r="N239">
        <f t="shared" si="86"/>
        <v>0.50101676932598505</v>
      </c>
      <c r="O239">
        <f t="shared" si="87"/>
        <v>1</v>
      </c>
      <c r="P239" t="str">
        <f t="shared" si="88"/>
        <v/>
      </c>
      <c r="Q239" t="str">
        <f t="shared" si="89"/>
        <v/>
      </c>
      <c r="R239" t="str">
        <f t="shared" si="90"/>
        <v>9999</v>
      </c>
      <c r="S239" t="str">
        <f t="shared" si="91"/>
        <v/>
      </c>
      <c r="T239" t="str">
        <f t="shared" si="92"/>
        <v/>
      </c>
      <c r="U239" t="str">
        <f t="shared" si="93"/>
        <v>9999</v>
      </c>
      <c r="V239" t="str">
        <f t="shared" si="94"/>
        <v/>
      </c>
      <c r="W239" t="str">
        <f t="shared" si="95"/>
        <v/>
      </c>
      <c r="X239" t="str">
        <f t="shared" si="96"/>
        <v>9999</v>
      </c>
      <c r="Y239" t="str">
        <f t="shared" si="97"/>
        <v/>
      </c>
      <c r="Z239" t="str">
        <f t="shared" si="98"/>
        <v/>
      </c>
      <c r="AA239" t="str">
        <f t="shared" si="99"/>
        <v>9999</v>
      </c>
      <c r="AE239" t="s">
        <v>498</v>
      </c>
      <c r="AF239" t="str">
        <f t="shared" si="78"/>
        <v>9999</v>
      </c>
      <c r="AG239">
        <f t="array" ref="AG239">INDEX($AF$1:$AF$326,MATCH(SMALL(COUNTIF($AF$1:$AF$326,"&lt;"&amp;$AF$1:$AF$326),ROW($AF239:$AG239)),COUNTIF($AF$1:$AF$326,"&lt;"&amp;$AF$1:$AF$326),0))</f>
        <v>239</v>
      </c>
      <c r="AH239" t="str">
        <f t="array" ref="AH239">INDEX($AE$1:$AE$326,SMALL(IF($AF$1:$AF$326=$AG239,ROW($AF$1:$AF$326)),COUNTIF($AG$1:$AG239,$AG239)),1)</f>
        <v>Sefton</v>
      </c>
      <c r="AI239">
        <f t="shared" si="79"/>
        <v>1.0990466101694916</v>
      </c>
      <c r="AN239" t="e">
        <f t="shared" si="80"/>
        <v>#N/A</v>
      </c>
    </row>
    <row r="240" spans="1:40" x14ac:dyDescent="0.25">
      <c r="A240" t="s">
        <v>498</v>
      </c>
      <c r="B240" t="s">
        <v>499</v>
      </c>
      <c r="C240" t="s">
        <v>51</v>
      </c>
      <c r="D240" t="s">
        <v>14</v>
      </c>
      <c r="E240">
        <v>15469</v>
      </c>
      <c r="F240">
        <v>0.18476183651043906</v>
      </c>
      <c r="G240" t="str">
        <f>VLOOKUP($A240,'1213 urban'!$A$4:$C$329,2,FALSE)</f>
        <v/>
      </c>
      <c r="H240" t="str">
        <f>VLOOKUP($A240,'1213 urban'!$A$4:$C$329,3,FALSE)</f>
        <v/>
      </c>
      <c r="I240" t="str">
        <f t="shared" si="81"/>
        <v>9999</v>
      </c>
      <c r="J240" t="str">
        <f t="shared" si="82"/>
        <v/>
      </c>
      <c r="K240" t="str">
        <f t="shared" si="83"/>
        <v/>
      </c>
      <c r="L240" t="str">
        <f t="shared" si="84"/>
        <v>9999</v>
      </c>
      <c r="M240" t="str">
        <f t="shared" si="85"/>
        <v/>
      </c>
      <c r="N240" t="str">
        <f t="shared" si="86"/>
        <v/>
      </c>
      <c r="O240" t="str">
        <f t="shared" si="87"/>
        <v>9999</v>
      </c>
      <c r="P240" t="str">
        <f t="shared" si="88"/>
        <v/>
      </c>
      <c r="Q240" t="str">
        <f t="shared" si="89"/>
        <v/>
      </c>
      <c r="R240" t="str">
        <f t="shared" si="90"/>
        <v>9999</v>
      </c>
      <c r="S240" t="str">
        <f t="shared" si="91"/>
        <v/>
      </c>
      <c r="T240" t="str">
        <f t="shared" si="92"/>
        <v/>
      </c>
      <c r="U240" t="str">
        <f t="shared" si="93"/>
        <v>9999</v>
      </c>
      <c r="V240" t="str">
        <f t="shared" si="94"/>
        <v>South Hams</v>
      </c>
      <c r="W240" t="str">
        <f t="shared" si="95"/>
        <v/>
      </c>
      <c r="X240" t="str">
        <f t="shared" si="96"/>
        <v>9999</v>
      </c>
      <c r="Y240" t="str">
        <f t="shared" si="97"/>
        <v/>
      </c>
      <c r="Z240" t="str">
        <f t="shared" si="98"/>
        <v/>
      </c>
      <c r="AA240" t="str">
        <f t="shared" si="99"/>
        <v>9999</v>
      </c>
      <c r="AE240" t="s">
        <v>500</v>
      </c>
      <c r="AF240">
        <f t="shared" si="78"/>
        <v>244</v>
      </c>
      <c r="AG240">
        <f t="array" ref="AG240">INDEX($AF$1:$AF$326,MATCH(SMALL(COUNTIF($AF$1:$AF$326,"&lt;"&amp;$AF$1:$AF$326),ROW($AF240:$AG240)),COUNTIF($AF$1:$AF$326,"&lt;"&amp;$AF$1:$AF$326),0))</f>
        <v>240</v>
      </c>
      <c r="AH240" t="str">
        <f t="array" ref="AH240">INDEX($AE$1:$AE$326,SMALL(IF($AF$1:$AF$326=$AG240,ROW($AF$1:$AF$326)),COUNTIF($AG$1:$AG240,$AG240)),1)</f>
        <v>Calderdale</v>
      </c>
      <c r="AI240">
        <f t="shared" si="79"/>
        <v>1.1017549382230267</v>
      </c>
      <c r="AN240" t="e">
        <f t="shared" si="80"/>
        <v>#N/A</v>
      </c>
    </row>
    <row r="241" spans="1:40" x14ac:dyDescent="0.25">
      <c r="A241" t="s">
        <v>500</v>
      </c>
      <c r="B241" t="s">
        <v>501</v>
      </c>
      <c r="C241" t="s">
        <v>17</v>
      </c>
      <c r="D241" t="s">
        <v>14</v>
      </c>
      <c r="E241">
        <v>30844</v>
      </c>
      <c r="F241">
        <v>0.36475443762490983</v>
      </c>
      <c r="G241">
        <f>VLOOKUP($A241,'1213 urban'!$A$4:$C$329,2,FALSE)</f>
        <v>1.1166945840312674</v>
      </c>
      <c r="H241">
        <f>VLOOKUP($A241,'1213 urban'!$A$4:$C$329,3,FALSE)</f>
        <v>14</v>
      </c>
      <c r="I241">
        <f t="shared" si="81"/>
        <v>244</v>
      </c>
      <c r="J241" t="str">
        <f t="shared" si="82"/>
        <v/>
      </c>
      <c r="K241" t="str">
        <f t="shared" si="83"/>
        <v/>
      </c>
      <c r="L241" t="str">
        <f t="shared" si="84"/>
        <v>9999</v>
      </c>
      <c r="M241" t="str">
        <f t="shared" si="85"/>
        <v/>
      </c>
      <c r="N241" t="str">
        <f t="shared" si="86"/>
        <v/>
      </c>
      <c r="O241" t="str">
        <f t="shared" si="87"/>
        <v>9999</v>
      </c>
      <c r="P241" t="str">
        <f t="shared" si="88"/>
        <v/>
      </c>
      <c r="Q241" t="str">
        <f t="shared" si="89"/>
        <v/>
      </c>
      <c r="R241" t="str">
        <f t="shared" si="90"/>
        <v>9999</v>
      </c>
      <c r="S241" t="str">
        <f t="shared" si="91"/>
        <v/>
      </c>
      <c r="T241" t="str">
        <f t="shared" si="92"/>
        <v/>
      </c>
      <c r="U241" t="str">
        <f t="shared" si="93"/>
        <v>9999</v>
      </c>
      <c r="V241" t="str">
        <f t="shared" si="94"/>
        <v>South Holland</v>
      </c>
      <c r="W241">
        <f t="shared" si="95"/>
        <v>1.1166945840312674</v>
      </c>
      <c r="X241">
        <f t="shared" si="96"/>
        <v>27</v>
      </c>
      <c r="Y241" t="str">
        <f t="shared" si="97"/>
        <v/>
      </c>
      <c r="Z241" t="str">
        <f t="shared" si="98"/>
        <v/>
      </c>
      <c r="AA241" t="str">
        <f t="shared" si="99"/>
        <v>9999</v>
      </c>
      <c r="AE241" t="s">
        <v>502</v>
      </c>
      <c r="AF241">
        <f t="shared" si="78"/>
        <v>124</v>
      </c>
      <c r="AG241">
        <f t="array" ref="AG241">INDEX($AF$1:$AF$326,MATCH(SMALL(COUNTIF($AF$1:$AF$326,"&lt;"&amp;$AF$1:$AF$326),ROW($AF241:$AG241)),COUNTIF($AF$1:$AF$326,"&lt;"&amp;$AF$1:$AF$326),0))</f>
        <v>241</v>
      </c>
      <c r="AH241" t="str">
        <f t="array" ref="AH241">INDEX($AE$1:$AE$326,SMALL(IF($AF$1:$AF$326=$AG241,ROW($AF$1:$AF$326)),COUNTIF($AG$1:$AG241,$AG241)),1)</f>
        <v>Nottingham</v>
      </c>
      <c r="AI241">
        <f t="shared" si="79"/>
        <v>1.10405461525216</v>
      </c>
      <c r="AN241" t="e">
        <f t="shared" si="80"/>
        <v>#N/A</v>
      </c>
    </row>
    <row r="242" spans="1:40" x14ac:dyDescent="0.25">
      <c r="A242" t="s">
        <v>502</v>
      </c>
      <c r="B242" t="s">
        <v>503</v>
      </c>
      <c r="C242" t="s">
        <v>17</v>
      </c>
      <c r="D242" t="s">
        <v>28</v>
      </c>
      <c r="E242">
        <v>89626</v>
      </c>
      <c r="F242">
        <v>0.67759372802806361</v>
      </c>
      <c r="G242">
        <f>VLOOKUP($A242,'1213 urban'!$A$4:$C$329,2,FALSE)</f>
        <v>0.79156508248108159</v>
      </c>
      <c r="H242">
        <f>VLOOKUP($A242,'1213 urban'!$A$4:$C$329,3,FALSE)</f>
        <v>25</v>
      </c>
      <c r="I242">
        <f t="shared" si="81"/>
        <v>124</v>
      </c>
      <c r="J242" t="str">
        <f t="shared" si="82"/>
        <v/>
      </c>
      <c r="K242" t="str">
        <f t="shared" si="83"/>
        <v/>
      </c>
      <c r="L242" t="str">
        <f t="shared" si="84"/>
        <v>9999</v>
      </c>
      <c r="M242" t="str">
        <f t="shared" si="85"/>
        <v/>
      </c>
      <c r="N242" t="str">
        <f t="shared" si="86"/>
        <v/>
      </c>
      <c r="O242" t="str">
        <f t="shared" si="87"/>
        <v>9999</v>
      </c>
      <c r="P242" t="str">
        <f t="shared" si="88"/>
        <v/>
      </c>
      <c r="Q242" t="str">
        <f t="shared" si="89"/>
        <v/>
      </c>
      <c r="R242" t="str">
        <f t="shared" si="90"/>
        <v>9999</v>
      </c>
      <c r="S242" t="str">
        <f t="shared" si="91"/>
        <v>South Kesteven</v>
      </c>
      <c r="T242">
        <f t="shared" si="92"/>
        <v>0.79156508248108159</v>
      </c>
      <c r="U242">
        <f t="shared" si="93"/>
        <v>31</v>
      </c>
      <c r="V242" t="str">
        <f t="shared" si="94"/>
        <v/>
      </c>
      <c r="W242" t="str">
        <f t="shared" si="95"/>
        <v/>
      </c>
      <c r="X242" t="str">
        <f t="shared" si="96"/>
        <v>9999</v>
      </c>
      <c r="Y242" t="str">
        <f t="shared" si="97"/>
        <v/>
      </c>
      <c r="Z242" t="str">
        <f t="shared" si="98"/>
        <v/>
      </c>
      <c r="AA242" t="str">
        <f t="shared" si="99"/>
        <v>9999</v>
      </c>
      <c r="AE242" t="s">
        <v>504</v>
      </c>
      <c r="AF242">
        <f t="shared" si="78"/>
        <v>134</v>
      </c>
      <c r="AG242">
        <f t="array" ref="AG242">INDEX($AF$1:$AF$326,MATCH(SMALL(COUNTIF($AF$1:$AF$326,"&lt;"&amp;$AF$1:$AF$326),ROW($AF242:$AG242)),COUNTIF($AF$1:$AF$326,"&lt;"&amp;$AF$1:$AF$326),0))</f>
        <v>242</v>
      </c>
      <c r="AH242" t="str">
        <f t="array" ref="AH242">INDEX($AE$1:$AE$326,SMALL(IF($AF$1:$AF$326=$AG242,ROW($AF$1:$AF$326)),COUNTIF($AG$1:$AG242,$AG242)),1)</f>
        <v>Telford and Wrekin</v>
      </c>
      <c r="AI242">
        <f t="shared" si="79"/>
        <v>1.1042840558371323</v>
      </c>
      <c r="AN242" t="e">
        <f t="shared" si="80"/>
        <v>#N/A</v>
      </c>
    </row>
    <row r="243" spans="1:40" x14ac:dyDescent="0.25">
      <c r="A243" t="s">
        <v>504</v>
      </c>
      <c r="B243" t="s">
        <v>505</v>
      </c>
      <c r="C243" t="s">
        <v>13</v>
      </c>
      <c r="D243" t="s">
        <v>14</v>
      </c>
      <c r="E243">
        <v>39319</v>
      </c>
      <c r="F243">
        <v>0.37901119133226013</v>
      </c>
      <c r="G243">
        <f>VLOOKUP($A243,'1213 urban'!$A$4:$C$329,2,FALSE)</f>
        <v>0.80901113946107406</v>
      </c>
      <c r="H243">
        <f>VLOOKUP($A243,'1213 urban'!$A$4:$C$329,3,FALSE)</f>
        <v>13</v>
      </c>
      <c r="I243">
        <f t="shared" si="81"/>
        <v>134</v>
      </c>
      <c r="J243" t="str">
        <f t="shared" si="82"/>
        <v/>
      </c>
      <c r="K243" t="str">
        <f t="shared" si="83"/>
        <v/>
      </c>
      <c r="L243" t="str">
        <f t="shared" si="84"/>
        <v>9999</v>
      </c>
      <c r="M243" t="str">
        <f t="shared" si="85"/>
        <v/>
      </c>
      <c r="N243" t="str">
        <f t="shared" si="86"/>
        <v/>
      </c>
      <c r="O243" t="str">
        <f t="shared" si="87"/>
        <v>9999</v>
      </c>
      <c r="P243" t="str">
        <f t="shared" si="88"/>
        <v/>
      </c>
      <c r="Q243" t="str">
        <f t="shared" si="89"/>
        <v/>
      </c>
      <c r="R243" t="str">
        <f t="shared" si="90"/>
        <v>9999</v>
      </c>
      <c r="S243" t="str">
        <f t="shared" si="91"/>
        <v/>
      </c>
      <c r="T243" t="str">
        <f t="shared" si="92"/>
        <v/>
      </c>
      <c r="U243" t="str">
        <f t="shared" si="93"/>
        <v>9999</v>
      </c>
      <c r="V243" t="str">
        <f t="shared" si="94"/>
        <v>South Lakeland</v>
      </c>
      <c r="W243">
        <f t="shared" si="95"/>
        <v>0.80901113946107406</v>
      </c>
      <c r="X243">
        <f t="shared" si="96"/>
        <v>16</v>
      </c>
      <c r="Y243" t="str">
        <f t="shared" si="97"/>
        <v/>
      </c>
      <c r="Z243" t="str">
        <f t="shared" si="98"/>
        <v/>
      </c>
      <c r="AA243" t="str">
        <f t="shared" si="99"/>
        <v>9999</v>
      </c>
      <c r="AE243" t="s">
        <v>506</v>
      </c>
      <c r="AF243" t="str">
        <f t="shared" si="78"/>
        <v>9999</v>
      </c>
      <c r="AG243">
        <f t="array" ref="AG243">INDEX($AF$1:$AF$326,MATCH(SMALL(COUNTIF($AF$1:$AF$326,"&lt;"&amp;$AF$1:$AF$326),ROW($AF243:$AG243)),COUNTIF($AF$1:$AF$326,"&lt;"&amp;$AF$1:$AF$326),0))</f>
        <v>243</v>
      </c>
      <c r="AH243" t="str">
        <f t="array" ref="AH243">INDEX($AE$1:$AE$326,SMALL(IF($AF$1:$AF$326=$AG243,ROW($AF$1:$AF$326)),COUNTIF($AG$1:$AG243,$AG243)),1)</f>
        <v>Slough</v>
      </c>
      <c r="AI243">
        <f t="shared" si="79"/>
        <v>1.1102886750555143</v>
      </c>
      <c r="AN243" t="e">
        <f t="shared" si="80"/>
        <v>#N/A</v>
      </c>
    </row>
    <row r="244" spans="1:40" x14ac:dyDescent="0.25">
      <c r="A244" t="s">
        <v>506</v>
      </c>
      <c r="B244" t="s">
        <v>507</v>
      </c>
      <c r="C244" t="s">
        <v>31</v>
      </c>
      <c r="D244" t="s">
        <v>14</v>
      </c>
      <c r="E244">
        <v>27204</v>
      </c>
      <c r="F244">
        <v>0.22338643455411397</v>
      </c>
      <c r="G244" t="str">
        <f>VLOOKUP($A244,'1213 urban'!$A$4:$C$329,2,FALSE)</f>
        <v/>
      </c>
      <c r="H244" t="str">
        <f>VLOOKUP($A244,'1213 urban'!$A$4:$C$329,3,FALSE)</f>
        <v/>
      </c>
      <c r="I244" t="str">
        <f t="shared" si="81"/>
        <v>9999</v>
      </c>
      <c r="J244" t="str">
        <f t="shared" si="82"/>
        <v/>
      </c>
      <c r="K244" t="str">
        <f t="shared" si="83"/>
        <v/>
      </c>
      <c r="L244" t="str">
        <f t="shared" si="84"/>
        <v>9999</v>
      </c>
      <c r="M244" t="str">
        <f t="shared" si="85"/>
        <v/>
      </c>
      <c r="N244" t="str">
        <f t="shared" si="86"/>
        <v/>
      </c>
      <c r="O244" t="str">
        <f t="shared" si="87"/>
        <v>9999</v>
      </c>
      <c r="P244" t="str">
        <f t="shared" si="88"/>
        <v/>
      </c>
      <c r="Q244" t="str">
        <f t="shared" si="89"/>
        <v/>
      </c>
      <c r="R244" t="str">
        <f t="shared" si="90"/>
        <v>9999</v>
      </c>
      <c r="S244" t="str">
        <f t="shared" si="91"/>
        <v/>
      </c>
      <c r="T244" t="str">
        <f t="shared" si="92"/>
        <v/>
      </c>
      <c r="U244" t="str">
        <f t="shared" si="93"/>
        <v>9999</v>
      </c>
      <c r="V244" t="str">
        <f t="shared" si="94"/>
        <v>South Norfolk</v>
      </c>
      <c r="W244" t="str">
        <f t="shared" si="95"/>
        <v/>
      </c>
      <c r="X244" t="str">
        <f t="shared" si="96"/>
        <v>9999</v>
      </c>
      <c r="Y244" t="str">
        <f t="shared" si="97"/>
        <v/>
      </c>
      <c r="Z244" t="str">
        <f t="shared" si="98"/>
        <v/>
      </c>
      <c r="AA244" t="str">
        <f t="shared" si="99"/>
        <v>9999</v>
      </c>
      <c r="AE244" t="s">
        <v>508</v>
      </c>
      <c r="AF244" t="str">
        <f t="shared" si="78"/>
        <v>9999</v>
      </c>
      <c r="AG244">
        <f t="array" ref="AG244">INDEX($AF$1:$AF$326,MATCH(SMALL(COUNTIF($AF$1:$AF$326,"&lt;"&amp;$AF$1:$AF$326),ROW($AF244:$AG244)),COUNTIF($AF$1:$AF$326,"&lt;"&amp;$AF$1:$AF$326),0))</f>
        <v>244</v>
      </c>
      <c r="AH244" t="str">
        <f t="array" ref="AH244">INDEX($AE$1:$AE$326,SMALL(IF($AF$1:$AF$326=$AG244,ROW($AF$1:$AF$326)),COUNTIF($AG$1:$AG244,$AG244)),1)</f>
        <v>South Holland</v>
      </c>
      <c r="AI244">
        <f t="shared" si="79"/>
        <v>1.1166945840312674</v>
      </c>
      <c r="AN244" t="e">
        <f t="shared" si="80"/>
        <v>#N/A</v>
      </c>
    </row>
    <row r="245" spans="1:40" x14ac:dyDescent="0.25">
      <c r="A245" t="s">
        <v>508</v>
      </c>
      <c r="B245" t="s">
        <v>509</v>
      </c>
      <c r="C245" t="s">
        <v>17</v>
      </c>
      <c r="D245" t="s">
        <v>14</v>
      </c>
      <c r="E245">
        <v>13754</v>
      </c>
      <c r="F245">
        <v>0.15491878984478835</v>
      </c>
      <c r="G245" t="str">
        <f>VLOOKUP($A245,'1213 urban'!$A$4:$C$329,2,FALSE)</f>
        <v/>
      </c>
      <c r="H245" t="str">
        <f>VLOOKUP($A245,'1213 urban'!$A$4:$C$329,3,FALSE)</f>
        <v/>
      </c>
      <c r="I245" t="str">
        <f t="shared" si="81"/>
        <v>9999</v>
      </c>
      <c r="J245" t="str">
        <f t="shared" si="82"/>
        <v/>
      </c>
      <c r="K245" t="str">
        <f t="shared" si="83"/>
        <v/>
      </c>
      <c r="L245" t="str">
        <f t="shared" si="84"/>
        <v>9999</v>
      </c>
      <c r="M245" t="str">
        <f t="shared" si="85"/>
        <v/>
      </c>
      <c r="N245" t="str">
        <f t="shared" si="86"/>
        <v/>
      </c>
      <c r="O245" t="str">
        <f t="shared" si="87"/>
        <v>9999</v>
      </c>
      <c r="P245" t="str">
        <f t="shared" si="88"/>
        <v/>
      </c>
      <c r="Q245" t="str">
        <f t="shared" si="89"/>
        <v/>
      </c>
      <c r="R245" t="str">
        <f t="shared" si="90"/>
        <v>9999</v>
      </c>
      <c r="S245" t="str">
        <f t="shared" si="91"/>
        <v/>
      </c>
      <c r="T245" t="str">
        <f t="shared" si="92"/>
        <v/>
      </c>
      <c r="U245" t="str">
        <f t="shared" si="93"/>
        <v>9999</v>
      </c>
      <c r="V245" t="str">
        <f t="shared" si="94"/>
        <v>South Northamptonshire</v>
      </c>
      <c r="W245" t="str">
        <f t="shared" si="95"/>
        <v/>
      </c>
      <c r="X245" t="str">
        <f t="shared" si="96"/>
        <v>9999</v>
      </c>
      <c r="Y245" t="str">
        <f t="shared" si="97"/>
        <v/>
      </c>
      <c r="Z245" t="str">
        <f t="shared" si="98"/>
        <v/>
      </c>
      <c r="AA245" t="str">
        <f t="shared" si="99"/>
        <v>9999</v>
      </c>
      <c r="AE245" t="s">
        <v>510</v>
      </c>
      <c r="AF245">
        <f t="shared" si="78"/>
        <v>140</v>
      </c>
      <c r="AG245">
        <f t="array" ref="AG245">INDEX($AF$1:$AF$326,MATCH(SMALL(COUNTIF($AF$1:$AF$326,"&lt;"&amp;$AF$1:$AF$326),ROW($AF245:$AG245)),COUNTIF($AF$1:$AF$326,"&lt;"&amp;$AF$1:$AF$326),0))</f>
        <v>245</v>
      </c>
      <c r="AH245" t="str">
        <f t="array" ref="AH245">INDEX($AE$1:$AE$326,SMALL(IF($AF$1:$AF$326=$AG245,ROW($AF$1:$AF$326)),COUNTIF($AG$1:$AG245,$AG245)),1)</f>
        <v>Dartford</v>
      </c>
      <c r="AI245">
        <f t="shared" si="79"/>
        <v>1.1232799775344005</v>
      </c>
      <c r="AN245" t="e">
        <f t="shared" si="80"/>
        <v>#N/A</v>
      </c>
    </row>
    <row r="246" spans="1:40" x14ac:dyDescent="0.25">
      <c r="A246" t="s">
        <v>510</v>
      </c>
      <c r="B246" t="s">
        <v>511</v>
      </c>
      <c r="C246" t="s">
        <v>9</v>
      </c>
      <c r="D246" t="s">
        <v>14</v>
      </c>
      <c r="E246">
        <v>49001</v>
      </c>
      <c r="F246">
        <v>0.37409055860505241</v>
      </c>
      <c r="G246">
        <f>VLOOKUP($A246,'1213 urban'!$A$4:$C$329,2,FALSE)</f>
        <v>0.82233621803657442</v>
      </c>
      <c r="H246">
        <f>VLOOKUP($A246,'1213 urban'!$A$4:$C$329,3,FALSE)</f>
        <v>21</v>
      </c>
      <c r="I246">
        <f t="shared" si="81"/>
        <v>140</v>
      </c>
      <c r="J246" t="str">
        <f t="shared" si="82"/>
        <v/>
      </c>
      <c r="K246" t="str">
        <f t="shared" si="83"/>
        <v/>
      </c>
      <c r="L246" t="str">
        <f t="shared" si="84"/>
        <v>9999</v>
      </c>
      <c r="M246" t="str">
        <f t="shared" si="85"/>
        <v/>
      </c>
      <c r="N246" t="str">
        <f t="shared" si="86"/>
        <v/>
      </c>
      <c r="O246" t="str">
        <f t="shared" si="87"/>
        <v>9999</v>
      </c>
      <c r="P246" t="str">
        <f t="shared" si="88"/>
        <v/>
      </c>
      <c r="Q246" t="str">
        <f t="shared" si="89"/>
        <v/>
      </c>
      <c r="R246" t="str">
        <f t="shared" si="90"/>
        <v>9999</v>
      </c>
      <c r="S246" t="str">
        <f t="shared" si="91"/>
        <v/>
      </c>
      <c r="T246" t="str">
        <f t="shared" si="92"/>
        <v/>
      </c>
      <c r="U246" t="str">
        <f t="shared" si="93"/>
        <v>9999</v>
      </c>
      <c r="V246" t="str">
        <f t="shared" si="94"/>
        <v>South Oxfordshire</v>
      </c>
      <c r="W246">
        <f t="shared" si="95"/>
        <v>0.82233621803657442</v>
      </c>
      <c r="X246">
        <f t="shared" si="96"/>
        <v>17</v>
      </c>
      <c r="Y246" t="str">
        <f t="shared" si="97"/>
        <v/>
      </c>
      <c r="Z246" t="str">
        <f t="shared" si="98"/>
        <v/>
      </c>
      <c r="AA246" t="str">
        <f t="shared" si="99"/>
        <v>9999</v>
      </c>
      <c r="AE246" t="s">
        <v>512</v>
      </c>
      <c r="AF246">
        <f t="shared" si="78"/>
        <v>215</v>
      </c>
      <c r="AG246">
        <f t="array" ref="AG246">INDEX($AF$1:$AF$326,MATCH(SMALL(COUNTIF($AF$1:$AF$326,"&lt;"&amp;$AF$1:$AF$326),ROW($AF246:$AG246)),COUNTIF($AF$1:$AF$326,"&lt;"&amp;$AF$1:$AF$326),0))</f>
        <v>246</v>
      </c>
      <c r="AH246" t="str">
        <f t="array" ref="AH246">INDEX($AE$1:$AE$326,SMALL(IF($AF$1:$AF$326=$AG246,ROW($AF$1:$AF$326)),COUNTIF($AG$1:$AG246,$AG246)),1)</f>
        <v>Harrogate</v>
      </c>
      <c r="AI246">
        <f t="shared" si="79"/>
        <v>1.1255282550064771</v>
      </c>
      <c r="AN246" t="e">
        <f t="shared" si="80"/>
        <v>#N/A</v>
      </c>
    </row>
    <row r="247" spans="1:40" x14ac:dyDescent="0.25">
      <c r="A247" t="s">
        <v>512</v>
      </c>
      <c r="B247" t="s">
        <v>513</v>
      </c>
      <c r="C247" t="s">
        <v>13</v>
      </c>
      <c r="D247" t="s">
        <v>10</v>
      </c>
      <c r="E247">
        <v>102590</v>
      </c>
      <c r="F247">
        <v>0.94684768664223939</v>
      </c>
      <c r="G247">
        <f>VLOOKUP($A247,'1213 urban'!$A$4:$C$329,2,FALSE)</f>
        <v>1.0152284263959392</v>
      </c>
      <c r="H247">
        <f>VLOOKUP($A247,'1213 urban'!$A$4:$C$329,3,FALSE)</f>
        <v>26</v>
      </c>
      <c r="I247">
        <f t="shared" si="81"/>
        <v>215</v>
      </c>
      <c r="J247" t="str">
        <f t="shared" si="82"/>
        <v/>
      </c>
      <c r="K247" t="str">
        <f t="shared" si="83"/>
        <v/>
      </c>
      <c r="L247" t="str">
        <f t="shared" si="84"/>
        <v>9999</v>
      </c>
      <c r="M247" t="str">
        <f t="shared" si="85"/>
        <v>South Ribble</v>
      </c>
      <c r="N247">
        <f t="shared" si="86"/>
        <v>1.0152284263959392</v>
      </c>
      <c r="O247">
        <f t="shared" si="87"/>
        <v>25</v>
      </c>
      <c r="P247" t="str">
        <f t="shared" si="88"/>
        <v/>
      </c>
      <c r="Q247" t="str">
        <f t="shared" si="89"/>
        <v/>
      </c>
      <c r="R247" t="str">
        <f t="shared" si="90"/>
        <v>9999</v>
      </c>
      <c r="S247" t="str">
        <f t="shared" si="91"/>
        <v/>
      </c>
      <c r="T247" t="str">
        <f t="shared" si="92"/>
        <v/>
      </c>
      <c r="U247" t="str">
        <f t="shared" si="93"/>
        <v>9999</v>
      </c>
      <c r="V247" t="str">
        <f t="shared" si="94"/>
        <v/>
      </c>
      <c r="W247" t="str">
        <f t="shared" si="95"/>
        <v/>
      </c>
      <c r="X247" t="str">
        <f t="shared" si="96"/>
        <v>9999</v>
      </c>
      <c r="Y247" t="str">
        <f t="shared" si="97"/>
        <v/>
      </c>
      <c r="Z247" t="str">
        <f t="shared" si="98"/>
        <v/>
      </c>
      <c r="AA247" t="str">
        <f t="shared" si="99"/>
        <v>9999</v>
      </c>
      <c r="AE247" t="s">
        <v>514</v>
      </c>
      <c r="AF247">
        <f t="shared" si="78"/>
        <v>17</v>
      </c>
      <c r="AG247">
        <f t="array" ref="AG247">INDEX($AF$1:$AF$326,MATCH(SMALL(COUNTIF($AF$1:$AF$326,"&lt;"&amp;$AF$1:$AF$326),ROW($AF247:$AG247)),COUNTIF($AF$1:$AF$326,"&lt;"&amp;$AF$1:$AF$326),0))</f>
        <v>247</v>
      </c>
      <c r="AH247" t="str">
        <f t="array" ref="AH247">INDEX($AE$1:$AE$326,SMALL(IF($AF$1:$AF$326=$AG247,ROW($AF$1:$AF$326)),COUNTIF($AG$1:$AG247,$AG247)),1)</f>
        <v>Derby</v>
      </c>
      <c r="AI247">
        <f t="shared" si="79"/>
        <v>1.1331587429492345</v>
      </c>
      <c r="AN247" t="e">
        <f t="shared" si="80"/>
        <v>#N/A</v>
      </c>
    </row>
    <row r="248" spans="1:40" x14ac:dyDescent="0.25">
      <c r="A248" t="s">
        <v>514</v>
      </c>
      <c r="B248" t="s">
        <v>515</v>
      </c>
      <c r="C248" t="s">
        <v>51</v>
      </c>
      <c r="D248" t="s">
        <v>28</v>
      </c>
      <c r="E248">
        <v>58101</v>
      </c>
      <c r="F248">
        <v>0.36627434169466738</v>
      </c>
      <c r="G248">
        <f>VLOOKUP($A248,'1213 urban'!$A$4:$C$329,2,FALSE)</f>
        <v>0.52211141857672427</v>
      </c>
      <c r="H248">
        <f>VLOOKUP($A248,'1213 urban'!$A$4:$C$329,3,FALSE)</f>
        <v>10</v>
      </c>
      <c r="I248">
        <f t="shared" si="81"/>
        <v>17</v>
      </c>
      <c r="J248" t="str">
        <f t="shared" si="82"/>
        <v/>
      </c>
      <c r="K248" t="str">
        <f t="shared" si="83"/>
        <v/>
      </c>
      <c r="L248" t="str">
        <f t="shared" si="84"/>
        <v>9999</v>
      </c>
      <c r="M248" t="str">
        <f t="shared" si="85"/>
        <v/>
      </c>
      <c r="N248" t="str">
        <f t="shared" si="86"/>
        <v/>
      </c>
      <c r="O248" t="str">
        <f t="shared" si="87"/>
        <v>9999</v>
      </c>
      <c r="P248" t="str">
        <f t="shared" si="88"/>
        <v/>
      </c>
      <c r="Q248" t="str">
        <f t="shared" si="89"/>
        <v/>
      </c>
      <c r="R248" t="str">
        <f t="shared" si="90"/>
        <v>9999</v>
      </c>
      <c r="S248" t="str">
        <f t="shared" si="91"/>
        <v>South Somerset</v>
      </c>
      <c r="T248">
        <f t="shared" si="92"/>
        <v>0.52211141857672427</v>
      </c>
      <c r="U248">
        <f t="shared" si="93"/>
        <v>6</v>
      </c>
      <c r="V248" t="str">
        <f t="shared" si="94"/>
        <v/>
      </c>
      <c r="W248" t="str">
        <f t="shared" si="95"/>
        <v/>
      </c>
      <c r="X248" t="str">
        <f t="shared" si="96"/>
        <v>9999</v>
      </c>
      <c r="Y248" t="str">
        <f t="shared" si="97"/>
        <v/>
      </c>
      <c r="Z248" t="str">
        <f t="shared" si="98"/>
        <v/>
      </c>
      <c r="AA248" t="str">
        <f t="shared" si="99"/>
        <v>9999</v>
      </c>
      <c r="AE248" t="s">
        <v>516</v>
      </c>
      <c r="AF248">
        <f t="shared" si="78"/>
        <v>282</v>
      </c>
      <c r="AG248">
        <f t="array" ref="AG248">INDEX($AF$1:$AF$326,MATCH(SMALL(COUNTIF($AF$1:$AF$326,"&lt;"&amp;$AF$1:$AF$326),ROW($AF248:$AG248)),COUNTIF($AF$1:$AF$326,"&lt;"&amp;$AF$1:$AF$326),0))</f>
        <v>248</v>
      </c>
      <c r="AH248" t="str">
        <f t="array" ref="AH248">INDEX($AE$1:$AE$326,SMALL(IF($AF$1:$AF$326=$AG248,ROW($AF$1:$AF$326)),COUNTIF($AG$1:$AG248,$AG248)),1)</f>
        <v>East Hertfordshire</v>
      </c>
      <c r="AI248">
        <f t="shared" si="79"/>
        <v>1.133427785648804</v>
      </c>
      <c r="AN248" t="e">
        <f t="shared" si="80"/>
        <v>#N/A</v>
      </c>
    </row>
    <row r="249" spans="1:40" x14ac:dyDescent="0.25">
      <c r="A249" t="s">
        <v>516</v>
      </c>
      <c r="B249" t="s">
        <v>517</v>
      </c>
      <c r="C249" t="s">
        <v>58</v>
      </c>
      <c r="D249" t="s">
        <v>18</v>
      </c>
      <c r="E249">
        <v>64712</v>
      </c>
      <c r="F249">
        <v>0.6070999699789853</v>
      </c>
      <c r="G249">
        <f>VLOOKUP($A249,'1213 urban'!$A$4:$C$329,2,FALSE)</f>
        <v>1.3572613482129392</v>
      </c>
      <c r="H249">
        <f>VLOOKUP($A249,'1213 urban'!$A$4:$C$329,3,FALSE)</f>
        <v>18</v>
      </c>
      <c r="I249">
        <f t="shared" si="81"/>
        <v>282</v>
      </c>
      <c r="J249" t="str">
        <f t="shared" si="82"/>
        <v/>
      </c>
      <c r="K249" t="str">
        <f t="shared" si="83"/>
        <v/>
      </c>
      <c r="L249" t="str">
        <f t="shared" si="84"/>
        <v>9999</v>
      </c>
      <c r="M249" t="str">
        <f t="shared" si="85"/>
        <v/>
      </c>
      <c r="N249" t="str">
        <f t="shared" si="86"/>
        <v/>
      </c>
      <c r="O249" t="str">
        <f t="shared" si="87"/>
        <v>9999</v>
      </c>
      <c r="P249" t="str">
        <f t="shared" si="88"/>
        <v/>
      </c>
      <c r="Q249" t="str">
        <f t="shared" si="89"/>
        <v/>
      </c>
      <c r="R249" t="str">
        <f t="shared" si="90"/>
        <v>9999</v>
      </c>
      <c r="S249" t="str">
        <f t="shared" si="91"/>
        <v/>
      </c>
      <c r="T249" t="str">
        <f t="shared" si="92"/>
        <v/>
      </c>
      <c r="U249" t="str">
        <f t="shared" si="93"/>
        <v>9999</v>
      </c>
      <c r="V249" t="str">
        <f t="shared" si="94"/>
        <v/>
      </c>
      <c r="W249" t="str">
        <f t="shared" si="95"/>
        <v/>
      </c>
      <c r="X249" t="str">
        <f t="shared" si="96"/>
        <v>9999</v>
      </c>
      <c r="Y249" t="str">
        <f t="shared" si="97"/>
        <v>South Staffordshire</v>
      </c>
      <c r="Z249">
        <f t="shared" si="98"/>
        <v>1.3572613482129392</v>
      </c>
      <c r="AA249">
        <f t="shared" si="99"/>
        <v>50</v>
      </c>
      <c r="AE249" t="s">
        <v>518</v>
      </c>
      <c r="AF249">
        <f t="shared" si="78"/>
        <v>266</v>
      </c>
      <c r="AG249">
        <f t="array" ref="AG249">INDEX($AF$1:$AF$326,MATCH(SMALL(COUNTIF($AF$1:$AF$326,"&lt;"&amp;$AF$1:$AF$326),ROW($AF249:$AG249)),COUNTIF($AF$1:$AF$326,"&lt;"&amp;$AF$1:$AF$326),0))</f>
        <v>249</v>
      </c>
      <c r="AH249" t="str">
        <f t="array" ref="AH249">INDEX($AE$1:$AE$326,SMALL(IF($AF$1:$AF$326=$AG249,ROW($AF$1:$AF$326)),COUNTIF($AG$1:$AG249,$AG249)),1)</f>
        <v>Bolsover</v>
      </c>
      <c r="AI249">
        <f t="shared" si="79"/>
        <v>1.1363636363636362</v>
      </c>
      <c r="AN249" t="e">
        <f t="shared" si="80"/>
        <v>#N/A</v>
      </c>
    </row>
    <row r="250" spans="1:40" x14ac:dyDescent="0.25">
      <c r="A250" t="s">
        <v>518</v>
      </c>
      <c r="B250" t="s">
        <v>519</v>
      </c>
      <c r="C250" t="s">
        <v>165</v>
      </c>
      <c r="D250" t="s">
        <v>35</v>
      </c>
      <c r="E250">
        <v>153670</v>
      </c>
      <c r="F250">
        <v>1</v>
      </c>
      <c r="G250">
        <f>VLOOKUP($A250,'1213 urban'!$A$4:$C$329,2,FALSE)</f>
        <v>1.2141589614271038</v>
      </c>
      <c r="H250">
        <f>VLOOKUP($A250,'1213 urban'!$A$4:$C$329,3,FALSE)</f>
        <v>26</v>
      </c>
      <c r="I250">
        <f t="shared" si="81"/>
        <v>266</v>
      </c>
      <c r="J250" t="str">
        <f t="shared" si="82"/>
        <v>South Tyneside</v>
      </c>
      <c r="K250">
        <f t="shared" si="83"/>
        <v>1.2141589614271038</v>
      </c>
      <c r="L250">
        <f t="shared" si="84"/>
        <v>62</v>
      </c>
      <c r="M250" t="str">
        <f t="shared" si="85"/>
        <v/>
      </c>
      <c r="N250" t="str">
        <f t="shared" si="86"/>
        <v/>
      </c>
      <c r="O250" t="str">
        <f t="shared" si="87"/>
        <v>9999</v>
      </c>
      <c r="P250" t="str">
        <f t="shared" si="88"/>
        <v/>
      </c>
      <c r="Q250" t="str">
        <f t="shared" si="89"/>
        <v/>
      </c>
      <c r="R250" t="str">
        <f t="shared" si="90"/>
        <v>9999</v>
      </c>
      <c r="S250" t="str">
        <f t="shared" si="91"/>
        <v/>
      </c>
      <c r="T250" t="str">
        <f t="shared" si="92"/>
        <v/>
      </c>
      <c r="U250" t="str">
        <f t="shared" si="93"/>
        <v>9999</v>
      </c>
      <c r="V250" t="str">
        <f t="shared" si="94"/>
        <v/>
      </c>
      <c r="W250" t="str">
        <f t="shared" si="95"/>
        <v/>
      </c>
      <c r="X250" t="str">
        <f t="shared" si="96"/>
        <v>9999</v>
      </c>
      <c r="Y250" t="str">
        <f t="shared" si="97"/>
        <v/>
      </c>
      <c r="Z250" t="str">
        <f t="shared" si="98"/>
        <v/>
      </c>
      <c r="AA250" t="str">
        <f t="shared" si="99"/>
        <v>9999</v>
      </c>
      <c r="AE250" t="s">
        <v>520</v>
      </c>
      <c r="AF250">
        <f t="shared" si="78"/>
        <v>129</v>
      </c>
      <c r="AG250">
        <f t="array" ref="AG250">INDEX($AF$1:$AF$326,MATCH(SMALL(COUNTIF($AF$1:$AF$326,"&lt;"&amp;$AF$1:$AF$326),ROW($AF250:$AG250)),COUNTIF($AF$1:$AF$326,"&lt;"&amp;$AF$1:$AF$326),0))</f>
        <v>250</v>
      </c>
      <c r="AH250" t="str">
        <f t="array" ref="AH250">INDEX($AE$1:$AE$326,SMALL(IF($AF$1:$AF$326=$AG250,ROW($AF$1:$AF$326)),COUNTIF($AG$1:$AG250,$AG250)),1)</f>
        <v>Huntingdonshire</v>
      </c>
      <c r="AI250">
        <f t="shared" si="79"/>
        <v>1.1398746137924829</v>
      </c>
      <c r="AN250" t="e">
        <f t="shared" si="80"/>
        <v>#N/A</v>
      </c>
    </row>
    <row r="251" spans="1:40" x14ac:dyDescent="0.25">
      <c r="A251" t="s">
        <v>520</v>
      </c>
      <c r="B251" t="s">
        <v>521</v>
      </c>
      <c r="C251" t="s">
        <v>9</v>
      </c>
      <c r="D251" t="s">
        <v>10</v>
      </c>
      <c r="E251">
        <v>239732</v>
      </c>
      <c r="F251">
        <v>1</v>
      </c>
      <c r="G251">
        <f>VLOOKUP($A251,'1213 urban'!$A$4:$C$329,2,FALSE)</f>
        <v>0.7979109241259249</v>
      </c>
      <c r="H251">
        <f>VLOOKUP($A251,'1213 urban'!$A$4:$C$329,3,FALSE)</f>
        <v>55</v>
      </c>
      <c r="I251">
        <f t="shared" si="81"/>
        <v>129</v>
      </c>
      <c r="J251" t="str">
        <f t="shared" si="82"/>
        <v/>
      </c>
      <c r="K251" t="str">
        <f t="shared" si="83"/>
        <v/>
      </c>
      <c r="L251" t="str">
        <f t="shared" si="84"/>
        <v>9999</v>
      </c>
      <c r="M251" t="str">
        <f t="shared" si="85"/>
        <v>Southampton</v>
      </c>
      <c r="N251">
        <f t="shared" si="86"/>
        <v>0.7979109241259249</v>
      </c>
      <c r="O251">
        <f t="shared" si="87"/>
        <v>13</v>
      </c>
      <c r="P251" t="str">
        <f t="shared" si="88"/>
        <v/>
      </c>
      <c r="Q251" t="str">
        <f t="shared" si="89"/>
        <v/>
      </c>
      <c r="R251" t="str">
        <f t="shared" si="90"/>
        <v>9999</v>
      </c>
      <c r="S251" t="str">
        <f t="shared" si="91"/>
        <v/>
      </c>
      <c r="T251" t="str">
        <f t="shared" si="92"/>
        <v/>
      </c>
      <c r="U251" t="str">
        <f t="shared" si="93"/>
        <v>9999</v>
      </c>
      <c r="V251" t="str">
        <f t="shared" si="94"/>
        <v/>
      </c>
      <c r="W251" t="str">
        <f t="shared" si="95"/>
        <v/>
      </c>
      <c r="X251" t="str">
        <f t="shared" si="96"/>
        <v>9999</v>
      </c>
      <c r="Y251" t="str">
        <f t="shared" si="97"/>
        <v/>
      </c>
      <c r="Z251" t="str">
        <f t="shared" si="98"/>
        <v/>
      </c>
      <c r="AA251" t="str">
        <f t="shared" si="99"/>
        <v>9999</v>
      </c>
      <c r="AE251" t="s">
        <v>522</v>
      </c>
      <c r="AF251">
        <f t="shared" si="78"/>
        <v>211</v>
      </c>
      <c r="AG251">
        <f t="array" ref="AG251">INDEX($AF$1:$AF$326,MATCH(SMALL(COUNTIF($AF$1:$AF$326,"&lt;"&amp;$AF$1:$AF$326),ROW($AF251:$AG251)),COUNTIF($AF$1:$AF$326,"&lt;"&amp;$AF$1:$AF$326),0))</f>
        <v>251</v>
      </c>
      <c r="AH251" t="str">
        <f t="array" ref="AH251">INDEX($AE$1:$AE$326,SMALL(IF($AF$1:$AF$326=$AG251,ROW($AF$1:$AF$326)),COUNTIF($AG$1:$AG251,$AG251)),1)</f>
        <v>Middlesbrough</v>
      </c>
      <c r="AI251">
        <f t="shared" si="79"/>
        <v>1.1418783899514702</v>
      </c>
      <c r="AN251" t="e">
        <f t="shared" si="80"/>
        <v>#N/A</v>
      </c>
    </row>
    <row r="252" spans="1:40" x14ac:dyDescent="0.25">
      <c r="A252" t="s">
        <v>522</v>
      </c>
      <c r="B252" t="s">
        <v>523</v>
      </c>
      <c r="C252" t="s">
        <v>31</v>
      </c>
      <c r="D252" t="s">
        <v>10</v>
      </c>
      <c r="E252">
        <v>165311</v>
      </c>
      <c r="F252">
        <v>1</v>
      </c>
      <c r="G252">
        <f>VLOOKUP($A252,'1213 urban'!$A$4:$C$329,2,FALSE)</f>
        <v>1.0104837691044586</v>
      </c>
      <c r="H252">
        <f>VLOOKUP($A252,'1213 urban'!$A$4:$C$329,3,FALSE)</f>
        <v>112</v>
      </c>
      <c r="I252">
        <f t="shared" si="81"/>
        <v>211</v>
      </c>
      <c r="J252" t="str">
        <f t="shared" si="82"/>
        <v/>
      </c>
      <c r="K252" t="str">
        <f t="shared" si="83"/>
        <v/>
      </c>
      <c r="L252" t="str">
        <f t="shared" si="84"/>
        <v>9999</v>
      </c>
      <c r="M252" t="str">
        <f t="shared" si="85"/>
        <v>Southend-on-Sea</v>
      </c>
      <c r="N252">
        <f t="shared" si="86"/>
        <v>1.0104837691044586</v>
      </c>
      <c r="O252">
        <f t="shared" si="87"/>
        <v>23</v>
      </c>
      <c r="P252" t="str">
        <f t="shared" si="88"/>
        <v/>
      </c>
      <c r="Q252" t="str">
        <f t="shared" si="89"/>
        <v/>
      </c>
      <c r="R252" t="str">
        <f t="shared" si="90"/>
        <v>9999</v>
      </c>
      <c r="S252" t="str">
        <f t="shared" si="91"/>
        <v/>
      </c>
      <c r="T252" t="str">
        <f t="shared" si="92"/>
        <v/>
      </c>
      <c r="U252" t="str">
        <f t="shared" si="93"/>
        <v>9999</v>
      </c>
      <c r="V252" t="str">
        <f t="shared" si="94"/>
        <v/>
      </c>
      <c r="W252" t="str">
        <f t="shared" si="95"/>
        <v/>
      </c>
      <c r="X252" t="str">
        <f t="shared" si="96"/>
        <v>9999</v>
      </c>
      <c r="Y252" t="str">
        <f t="shared" si="97"/>
        <v/>
      </c>
      <c r="Z252" t="str">
        <f t="shared" si="98"/>
        <v/>
      </c>
      <c r="AA252" t="str">
        <f t="shared" si="99"/>
        <v>9999</v>
      </c>
      <c r="AE252" t="s">
        <v>524</v>
      </c>
      <c r="AF252">
        <f t="shared" si="78"/>
        <v>36</v>
      </c>
      <c r="AG252">
        <f t="array" ref="AG252">INDEX($AF$1:$AF$326,MATCH(SMALL(COUNTIF($AF$1:$AF$326,"&lt;"&amp;$AF$1:$AF$326),ROW($AF252:$AG252)),COUNTIF($AF$1:$AF$326,"&lt;"&amp;$AF$1:$AF$326),0))</f>
        <v>252</v>
      </c>
      <c r="AH252" t="str">
        <f t="array" ref="AH252">INDEX($AE$1:$AE$326,SMALL(IF($AF$1:$AF$326=$AG252,ROW($AF$1:$AF$326)),COUNTIF($AG$1:$AG252,$AG252)),1)</f>
        <v>Blackburn with Darwen</v>
      </c>
      <c r="AI252">
        <f t="shared" si="79"/>
        <v>1.1468747662619363</v>
      </c>
      <c r="AN252" t="e">
        <f t="shared" si="80"/>
        <v>#N/A</v>
      </c>
    </row>
    <row r="253" spans="1:40" x14ac:dyDescent="0.25">
      <c r="A253" t="s">
        <v>524</v>
      </c>
      <c r="B253" t="s">
        <v>525</v>
      </c>
      <c r="C253" t="s">
        <v>34</v>
      </c>
      <c r="D253" t="s">
        <v>35</v>
      </c>
      <c r="E253">
        <v>287041</v>
      </c>
      <c r="F253">
        <v>1</v>
      </c>
      <c r="G253">
        <f>VLOOKUP($A253,'1213 urban'!$A$4:$C$329,2,FALSE)</f>
        <v>0.58036398677208123</v>
      </c>
      <c r="H253">
        <f>VLOOKUP($A253,'1213 urban'!$A$4:$C$329,3,FALSE)</f>
        <v>106</v>
      </c>
      <c r="I253">
        <f t="shared" si="81"/>
        <v>36</v>
      </c>
      <c r="J253" t="str">
        <f t="shared" si="82"/>
        <v>Southwark</v>
      </c>
      <c r="K253">
        <f t="shared" si="83"/>
        <v>0.58036398677208123</v>
      </c>
      <c r="L253">
        <f t="shared" si="84"/>
        <v>5</v>
      </c>
      <c r="M253" t="str">
        <f t="shared" si="85"/>
        <v/>
      </c>
      <c r="N253" t="str">
        <f t="shared" si="86"/>
        <v/>
      </c>
      <c r="O253" t="str">
        <f t="shared" si="87"/>
        <v>9999</v>
      </c>
      <c r="P253" t="str">
        <f t="shared" si="88"/>
        <v/>
      </c>
      <c r="Q253" t="str">
        <f t="shared" si="89"/>
        <v/>
      </c>
      <c r="R253" t="str">
        <f t="shared" si="90"/>
        <v>9999</v>
      </c>
      <c r="S253" t="str">
        <f t="shared" si="91"/>
        <v/>
      </c>
      <c r="T253" t="str">
        <f t="shared" si="92"/>
        <v/>
      </c>
      <c r="U253" t="str">
        <f t="shared" si="93"/>
        <v>9999</v>
      </c>
      <c r="V253" t="str">
        <f t="shared" si="94"/>
        <v/>
      </c>
      <c r="W253" t="str">
        <f t="shared" si="95"/>
        <v/>
      </c>
      <c r="X253" t="str">
        <f t="shared" si="96"/>
        <v>9999</v>
      </c>
      <c r="Y253" t="str">
        <f t="shared" si="97"/>
        <v/>
      </c>
      <c r="Z253" t="str">
        <f t="shared" si="98"/>
        <v/>
      </c>
      <c r="AA253" t="str">
        <f t="shared" si="99"/>
        <v>9999</v>
      </c>
      <c r="AE253" t="s">
        <v>526</v>
      </c>
      <c r="AF253">
        <f t="shared" si="78"/>
        <v>118</v>
      </c>
      <c r="AG253">
        <f t="array" ref="AG253">INDEX($AF$1:$AF$326,MATCH(SMALL(COUNTIF($AF$1:$AF$326,"&lt;"&amp;$AF$1:$AF$326),ROW($AF253:$AG253)),COUNTIF($AF$1:$AF$326,"&lt;"&amp;$AF$1:$AF$326),0))</f>
        <v>253</v>
      </c>
      <c r="AH253" t="str">
        <f t="array" ref="AH253">INDEX($AE$1:$AE$326,SMALL(IF($AF$1:$AF$326=$AG253,ROW($AF$1:$AF$326)),COUNTIF($AG$1:$AG253,$AG253)),1)</f>
        <v>Chichester</v>
      </c>
      <c r="AI253">
        <f t="shared" si="79"/>
        <v>1.1684192956100818</v>
      </c>
      <c r="AN253" t="e">
        <f t="shared" si="80"/>
        <v>#N/A</v>
      </c>
    </row>
    <row r="254" spans="1:40" x14ac:dyDescent="0.25">
      <c r="A254" t="s">
        <v>526</v>
      </c>
      <c r="B254" t="s">
        <v>527</v>
      </c>
      <c r="C254" t="s">
        <v>9</v>
      </c>
      <c r="D254" t="s">
        <v>35</v>
      </c>
      <c r="E254">
        <v>93466</v>
      </c>
      <c r="F254">
        <v>1</v>
      </c>
      <c r="G254">
        <f>VLOOKUP($A254,'1213 urban'!$A$4:$C$329,2,FALSE)</f>
        <v>0.77674473343533013</v>
      </c>
      <c r="H254">
        <f>VLOOKUP($A254,'1213 urban'!$A$4:$C$329,3,FALSE)</f>
        <v>33</v>
      </c>
      <c r="I254">
        <f t="shared" si="81"/>
        <v>118</v>
      </c>
      <c r="J254" t="str">
        <f t="shared" si="82"/>
        <v>Spelthorne</v>
      </c>
      <c r="K254">
        <f t="shared" si="83"/>
        <v>0.77674473343533013</v>
      </c>
      <c r="L254">
        <f t="shared" si="84"/>
        <v>25</v>
      </c>
      <c r="M254" t="str">
        <f t="shared" si="85"/>
        <v/>
      </c>
      <c r="N254" t="str">
        <f t="shared" si="86"/>
        <v/>
      </c>
      <c r="O254" t="str">
        <f t="shared" si="87"/>
        <v>9999</v>
      </c>
      <c r="P254" t="str">
        <f t="shared" si="88"/>
        <v/>
      </c>
      <c r="Q254" t="str">
        <f t="shared" si="89"/>
        <v/>
      </c>
      <c r="R254" t="str">
        <f t="shared" si="90"/>
        <v>9999</v>
      </c>
      <c r="S254" t="str">
        <f t="shared" si="91"/>
        <v/>
      </c>
      <c r="T254" t="str">
        <f t="shared" si="92"/>
        <v/>
      </c>
      <c r="U254" t="str">
        <f t="shared" si="93"/>
        <v>9999</v>
      </c>
      <c r="V254" t="str">
        <f t="shared" si="94"/>
        <v/>
      </c>
      <c r="W254" t="str">
        <f t="shared" si="95"/>
        <v/>
      </c>
      <c r="X254" t="str">
        <f t="shared" si="96"/>
        <v>9999</v>
      </c>
      <c r="Y254" t="str">
        <f t="shared" si="97"/>
        <v/>
      </c>
      <c r="Z254" t="str">
        <f t="shared" si="98"/>
        <v/>
      </c>
      <c r="AA254" t="str">
        <f t="shared" si="99"/>
        <v>9999</v>
      </c>
      <c r="AE254" t="s">
        <v>528</v>
      </c>
      <c r="AF254">
        <f t="shared" si="78"/>
        <v>85</v>
      </c>
      <c r="AG254">
        <f t="array" ref="AG254">INDEX($AF$1:$AF$326,MATCH(SMALL(COUNTIF($AF$1:$AF$326,"&lt;"&amp;$AF$1:$AF$326),ROW($AF254:$AG254)),COUNTIF($AF$1:$AF$326,"&lt;"&amp;$AF$1:$AF$326),0))</f>
        <v>254</v>
      </c>
      <c r="AH254" t="str">
        <f t="array" ref="AH254">INDEX($AE$1:$AE$326,SMALL(IF($AF$1:$AF$326=$AG254,ROW($AF$1:$AF$326)),COUNTIF($AG$1:$AG254,$AG254)),1)</f>
        <v>Kirklees</v>
      </c>
      <c r="AI254">
        <f t="shared" si="79"/>
        <v>1.1725379274877861</v>
      </c>
      <c r="AN254" t="e">
        <f t="shared" si="80"/>
        <v>#N/A</v>
      </c>
    </row>
    <row r="255" spans="1:40" x14ac:dyDescent="0.25">
      <c r="A255" t="s">
        <v>528</v>
      </c>
      <c r="B255" t="s">
        <v>529</v>
      </c>
      <c r="C255" t="s">
        <v>31</v>
      </c>
      <c r="D255" t="s">
        <v>18</v>
      </c>
      <c r="E255">
        <v>125950</v>
      </c>
      <c r="F255">
        <v>0.90772812119377599</v>
      </c>
      <c r="G255">
        <f>VLOOKUP($A255,'1213 urban'!$A$4:$C$329,2,FALSE)</f>
        <v>0.70059378194305666</v>
      </c>
      <c r="H255">
        <f>VLOOKUP($A255,'1213 urban'!$A$4:$C$329,3,FALSE)</f>
        <v>61</v>
      </c>
      <c r="I255">
        <f t="shared" si="81"/>
        <v>85</v>
      </c>
      <c r="J255" t="str">
        <f t="shared" si="82"/>
        <v/>
      </c>
      <c r="K255" t="str">
        <f t="shared" si="83"/>
        <v/>
      </c>
      <c r="L255" t="str">
        <f t="shared" si="84"/>
        <v>9999</v>
      </c>
      <c r="M255" t="str">
        <f t="shared" si="85"/>
        <v/>
      </c>
      <c r="N255" t="str">
        <f t="shared" si="86"/>
        <v/>
      </c>
      <c r="O255" t="str">
        <f t="shared" si="87"/>
        <v>9999</v>
      </c>
      <c r="P255" t="str">
        <f t="shared" si="88"/>
        <v/>
      </c>
      <c r="Q255" t="str">
        <f t="shared" si="89"/>
        <v/>
      </c>
      <c r="R255" t="str">
        <f t="shared" si="90"/>
        <v>9999</v>
      </c>
      <c r="S255" t="str">
        <f t="shared" si="91"/>
        <v/>
      </c>
      <c r="T255" t="str">
        <f t="shared" si="92"/>
        <v/>
      </c>
      <c r="U255" t="str">
        <f t="shared" si="93"/>
        <v>9999</v>
      </c>
      <c r="V255" t="str">
        <f t="shared" si="94"/>
        <v/>
      </c>
      <c r="W255" t="str">
        <f t="shared" si="95"/>
        <v/>
      </c>
      <c r="X255" t="str">
        <f t="shared" si="96"/>
        <v>9999</v>
      </c>
      <c r="Y255" t="str">
        <f t="shared" si="97"/>
        <v>St Albans</v>
      </c>
      <c r="Z255">
        <f t="shared" si="98"/>
        <v>0.70059378194305666</v>
      </c>
      <c r="AA255">
        <f t="shared" si="99"/>
        <v>17</v>
      </c>
      <c r="AE255" t="s">
        <v>530</v>
      </c>
      <c r="AF255">
        <f t="shared" si="78"/>
        <v>35</v>
      </c>
      <c r="AG255">
        <f t="array" ref="AG255">INDEX($AF$1:$AF$326,MATCH(SMALL(COUNTIF($AF$1:$AF$326,"&lt;"&amp;$AF$1:$AF$326),ROW($AF255:$AG255)),COUNTIF($AF$1:$AF$326,"&lt;"&amp;$AF$1:$AF$326),0))</f>
        <v>255</v>
      </c>
      <c r="AH255" t="str">
        <f t="array" ref="AH255">INDEX($AE$1:$AE$326,SMALL(IF($AF$1:$AF$326=$AG255,ROW($AF$1:$AF$326)),COUNTIF($AG$1:$AG255,$AG255)),1)</f>
        <v>Newark and Sherwood</v>
      </c>
      <c r="AI255">
        <f t="shared" si="79"/>
        <v>1.1769651113913409</v>
      </c>
      <c r="AN255" t="e">
        <f t="shared" si="80"/>
        <v>#N/A</v>
      </c>
    </row>
    <row r="256" spans="1:40" x14ac:dyDescent="0.25">
      <c r="A256" t="s">
        <v>530</v>
      </c>
      <c r="B256" t="s">
        <v>531</v>
      </c>
      <c r="C256" t="s">
        <v>31</v>
      </c>
      <c r="D256" t="s">
        <v>28</v>
      </c>
      <c r="E256">
        <v>64786</v>
      </c>
      <c r="F256">
        <v>0.61976600690690975</v>
      </c>
      <c r="G256">
        <f>VLOOKUP($A256,'1213 urban'!$A$4:$C$329,2,FALSE)</f>
        <v>0.57758158339865506</v>
      </c>
      <c r="H256">
        <f>VLOOKUP($A256,'1213 urban'!$A$4:$C$329,3,FALSE)</f>
        <v>14</v>
      </c>
      <c r="I256">
        <f t="shared" si="81"/>
        <v>35</v>
      </c>
      <c r="J256" t="str">
        <f t="shared" si="82"/>
        <v/>
      </c>
      <c r="K256" t="str">
        <f t="shared" si="83"/>
        <v/>
      </c>
      <c r="L256" t="str">
        <f t="shared" si="84"/>
        <v>9999</v>
      </c>
      <c r="M256" t="str">
        <f t="shared" si="85"/>
        <v/>
      </c>
      <c r="N256" t="str">
        <f t="shared" si="86"/>
        <v/>
      </c>
      <c r="O256" t="str">
        <f t="shared" si="87"/>
        <v>9999</v>
      </c>
      <c r="P256" t="str">
        <f t="shared" si="88"/>
        <v/>
      </c>
      <c r="Q256" t="str">
        <f t="shared" si="89"/>
        <v/>
      </c>
      <c r="R256" t="str">
        <f t="shared" si="90"/>
        <v>9999</v>
      </c>
      <c r="S256" t="str">
        <f t="shared" si="91"/>
        <v>St. Edmundsbury</v>
      </c>
      <c r="T256">
        <f t="shared" si="92"/>
        <v>0.57758158339865506</v>
      </c>
      <c r="U256">
        <f t="shared" si="93"/>
        <v>12</v>
      </c>
      <c r="V256" t="str">
        <f t="shared" si="94"/>
        <v/>
      </c>
      <c r="W256" t="str">
        <f t="shared" si="95"/>
        <v/>
      </c>
      <c r="X256" t="str">
        <f t="shared" si="96"/>
        <v>9999</v>
      </c>
      <c r="Y256" t="str">
        <f t="shared" si="97"/>
        <v/>
      </c>
      <c r="Z256" t="str">
        <f t="shared" si="98"/>
        <v/>
      </c>
      <c r="AA256" t="str">
        <f t="shared" si="99"/>
        <v>9999</v>
      </c>
      <c r="AE256" t="s">
        <v>532</v>
      </c>
      <c r="AF256">
        <f t="shared" si="78"/>
        <v>199</v>
      </c>
      <c r="AG256">
        <f t="array" ref="AG256">INDEX($AF$1:$AF$326,MATCH(SMALL(COUNTIF($AF$1:$AF$326,"&lt;"&amp;$AF$1:$AF$326),ROW($AF256:$AG256)),COUNTIF($AF$1:$AF$326,"&lt;"&amp;$AF$1:$AF$326),0))</f>
        <v>256</v>
      </c>
      <c r="AH256" t="str">
        <f t="array" ref="AH256">INDEX($AE$1:$AE$326,SMALL(IF($AF$1:$AF$326=$AG256,ROW($AF$1:$AF$326)),COUNTIF($AG$1:$AG256,$AG256)),1)</f>
        <v>Sandwell</v>
      </c>
      <c r="AI256">
        <f t="shared" si="79"/>
        <v>1.1790827654850318</v>
      </c>
      <c r="AN256" t="e">
        <f t="shared" si="80"/>
        <v>#N/A</v>
      </c>
    </row>
    <row r="257" spans="1:40" x14ac:dyDescent="0.25">
      <c r="A257" t="s">
        <v>532</v>
      </c>
      <c r="B257" t="s">
        <v>533</v>
      </c>
      <c r="C257" t="s">
        <v>13</v>
      </c>
      <c r="D257" t="s">
        <v>35</v>
      </c>
      <c r="E257">
        <v>163076</v>
      </c>
      <c r="F257">
        <v>0.91944768638329299</v>
      </c>
      <c r="G257">
        <f>VLOOKUP($A257,'1213 urban'!$A$4:$C$329,2,FALSE)</f>
        <v>0.97430715935334877</v>
      </c>
      <c r="H257">
        <f>VLOOKUP($A257,'1213 urban'!$A$4:$C$329,3,FALSE)</f>
        <v>27</v>
      </c>
      <c r="I257">
        <f t="shared" si="81"/>
        <v>199</v>
      </c>
      <c r="J257" t="str">
        <f t="shared" si="82"/>
        <v>St. Helens</v>
      </c>
      <c r="K257">
        <f t="shared" si="83"/>
        <v>0.97430715935334877</v>
      </c>
      <c r="L257">
        <f t="shared" si="84"/>
        <v>47</v>
      </c>
      <c r="M257" t="str">
        <f t="shared" si="85"/>
        <v/>
      </c>
      <c r="N257" t="str">
        <f t="shared" si="86"/>
        <v/>
      </c>
      <c r="O257" t="str">
        <f t="shared" si="87"/>
        <v>9999</v>
      </c>
      <c r="P257" t="str">
        <f t="shared" si="88"/>
        <v/>
      </c>
      <c r="Q257" t="str">
        <f t="shared" si="89"/>
        <v/>
      </c>
      <c r="R257" t="str">
        <f t="shared" si="90"/>
        <v>9999</v>
      </c>
      <c r="S257" t="str">
        <f t="shared" si="91"/>
        <v/>
      </c>
      <c r="T257" t="str">
        <f t="shared" si="92"/>
        <v/>
      </c>
      <c r="U257" t="str">
        <f t="shared" si="93"/>
        <v>9999</v>
      </c>
      <c r="V257" t="str">
        <f t="shared" si="94"/>
        <v/>
      </c>
      <c r="W257" t="str">
        <f t="shared" si="95"/>
        <v/>
      </c>
      <c r="X257" t="str">
        <f t="shared" si="96"/>
        <v>9999</v>
      </c>
      <c r="Y257" t="str">
        <f t="shared" si="97"/>
        <v/>
      </c>
      <c r="Z257" t="str">
        <f t="shared" si="98"/>
        <v/>
      </c>
      <c r="AA257" t="str">
        <f t="shared" si="99"/>
        <v>9999</v>
      </c>
      <c r="AE257" t="s">
        <v>534</v>
      </c>
      <c r="AF257">
        <f t="shared" si="78"/>
        <v>5</v>
      </c>
      <c r="AG257">
        <f t="array" ref="AG257">INDEX($AF$1:$AF$326,MATCH(SMALL(COUNTIF($AF$1:$AF$326,"&lt;"&amp;$AF$1:$AF$326),ROW($AF257:$AG257)),COUNTIF($AF$1:$AF$326,"&lt;"&amp;$AF$1:$AF$326),0))</f>
        <v>257</v>
      </c>
      <c r="AH257" t="str">
        <f t="array" ref="AH257">INDEX($AE$1:$AE$326,SMALL(IF($AF$1:$AF$326=$AG257,ROW($AF$1:$AF$326)),COUNTIF($AG$1:$AG257,$AG257)),1)</f>
        <v>Rochford</v>
      </c>
      <c r="AI257">
        <f t="shared" si="79"/>
        <v>1.1833152549058279</v>
      </c>
      <c r="AN257" t="e">
        <f t="shared" si="80"/>
        <v>#N/A</v>
      </c>
    </row>
    <row r="258" spans="1:40" x14ac:dyDescent="0.25">
      <c r="A258" t="s">
        <v>534</v>
      </c>
      <c r="B258" t="s">
        <v>535</v>
      </c>
      <c r="C258" t="s">
        <v>58</v>
      </c>
      <c r="D258" t="s">
        <v>18</v>
      </c>
      <c r="E258">
        <v>85344</v>
      </c>
      <c r="F258">
        <v>0.67750539819636735</v>
      </c>
      <c r="G258">
        <f>VLOOKUP($A258,'1213 urban'!$A$4:$C$329,2,FALSE)</f>
        <v>0.45928443485050291</v>
      </c>
      <c r="H258">
        <f>VLOOKUP($A258,'1213 urban'!$A$4:$C$329,3,FALSE)</f>
        <v>10</v>
      </c>
      <c r="I258">
        <f t="shared" si="81"/>
        <v>5</v>
      </c>
      <c r="J258" t="str">
        <f t="shared" si="82"/>
        <v/>
      </c>
      <c r="K258" t="str">
        <f t="shared" si="83"/>
        <v/>
      </c>
      <c r="L258" t="str">
        <f t="shared" si="84"/>
        <v>9999</v>
      </c>
      <c r="M258" t="str">
        <f t="shared" si="85"/>
        <v/>
      </c>
      <c r="N258" t="str">
        <f t="shared" si="86"/>
        <v/>
      </c>
      <c r="O258" t="str">
        <f t="shared" si="87"/>
        <v>9999</v>
      </c>
      <c r="P258" t="str">
        <f t="shared" si="88"/>
        <v/>
      </c>
      <c r="Q258" t="str">
        <f t="shared" si="89"/>
        <v/>
      </c>
      <c r="R258" t="str">
        <f t="shared" si="90"/>
        <v>9999</v>
      </c>
      <c r="S258" t="str">
        <f t="shared" si="91"/>
        <v/>
      </c>
      <c r="T258" t="str">
        <f t="shared" si="92"/>
        <v/>
      </c>
      <c r="U258" t="str">
        <f t="shared" si="93"/>
        <v>9999</v>
      </c>
      <c r="V258" t="str">
        <f t="shared" si="94"/>
        <v/>
      </c>
      <c r="W258" t="str">
        <f t="shared" si="95"/>
        <v/>
      </c>
      <c r="X258" t="str">
        <f t="shared" si="96"/>
        <v>9999</v>
      </c>
      <c r="Y258" t="str">
        <f t="shared" si="97"/>
        <v>Stafford</v>
      </c>
      <c r="Z258">
        <f t="shared" si="98"/>
        <v>0.45928443485050291</v>
      </c>
      <c r="AA258">
        <f t="shared" si="99"/>
        <v>3</v>
      </c>
      <c r="AE258" t="s">
        <v>536</v>
      </c>
      <c r="AF258">
        <f t="shared" ref="AF258:AF321" si="100">LOOKUP(AE258,$A$2:$A$327,I$2:I$327)</f>
        <v>43</v>
      </c>
      <c r="AG258">
        <f t="array" ref="AG258">INDEX($AF$1:$AF$326,MATCH(SMALL(COUNTIF($AF$1:$AF$326,"&lt;"&amp;$AF$1:$AF$326),ROW($AF258:$AG258)),COUNTIF($AF$1:$AF$326,"&lt;"&amp;$AF$1:$AF$326),0))</f>
        <v>258</v>
      </c>
      <c r="AH258" t="str">
        <f t="array" ref="AH258">INDEX($AE$1:$AE$326,SMALL(IF($AF$1:$AF$326=$AG258,ROW($AF$1:$AF$326)),COUNTIF($AG$1:$AG258,$AG258)),1)</f>
        <v>Stoke-on-Trent</v>
      </c>
      <c r="AI258">
        <f t="shared" ref="AI258:AI321" si="101">LOOKUP(AH258,$A$2:$A$327,$G$2:$G$327)</f>
        <v>1.1855479758225953</v>
      </c>
      <c r="AN258" t="e">
        <f t="shared" ref="AN258:AN321" si="102">LOOKUP(AM258,$A$2:$A$327,L$2:L$327)</f>
        <v>#N/A</v>
      </c>
    </row>
    <row r="259" spans="1:40" x14ac:dyDescent="0.25">
      <c r="A259" t="s">
        <v>536</v>
      </c>
      <c r="B259" t="s">
        <v>537</v>
      </c>
      <c r="C259" t="s">
        <v>58</v>
      </c>
      <c r="D259" t="s">
        <v>28</v>
      </c>
      <c r="E259">
        <v>66544</v>
      </c>
      <c r="F259">
        <v>0.69732884822953667</v>
      </c>
      <c r="G259">
        <f>VLOOKUP($A259,'1213 urban'!$A$4:$C$329,2,FALSE)</f>
        <v>0.60168471720818295</v>
      </c>
      <c r="H259">
        <f>VLOOKUP($A259,'1213 urban'!$A$4:$C$329,3,FALSE)</f>
        <v>8</v>
      </c>
      <c r="I259">
        <f t="shared" ref="I259:I322" si="103">IF(G259="","9999",RANK(G259,G$2:G$327,1))</f>
        <v>43</v>
      </c>
      <c r="J259" t="str">
        <f t="shared" ref="J259:J322" si="104">IF($D259=$C$330,$A259,"")</f>
        <v/>
      </c>
      <c r="K259" t="str">
        <f t="shared" ref="K259:K322" si="105">IF($D259=$C$330,$G259,"")</f>
        <v/>
      </c>
      <c r="L259" t="str">
        <f t="shared" ref="L259:L322" si="106">IF(K259="","9999",IF($D259=$C$330,RANK(K259,K$2:K$327,1),""))</f>
        <v>9999</v>
      </c>
      <c r="M259" t="str">
        <f t="shared" ref="M259:M322" si="107">IF($D259=$C$331,$A259,"")</f>
        <v/>
      </c>
      <c r="N259" t="str">
        <f t="shared" ref="N259:N322" si="108">IF($D259=$C$331,$G259,"")</f>
        <v/>
      </c>
      <c r="O259" t="str">
        <f t="shared" ref="O259:O322" si="109">IF(N259="","9999",IF($D259=$C$331,RANK(N259,N$2:N$327,1),""))</f>
        <v>9999</v>
      </c>
      <c r="P259" t="str">
        <f t="shared" ref="P259:P322" si="110">IF($D259=$C$332,$A259,"")</f>
        <v/>
      </c>
      <c r="Q259" t="str">
        <f t="shared" ref="Q259:Q322" si="111">IF($D259=$C$332,$G259,"")</f>
        <v/>
      </c>
      <c r="R259" t="str">
        <f t="shared" ref="R259:R322" si="112">IF(Q259="","9999",IF($D259=$C$332,RANK(Q259,Q$2:Q$327,1),""))</f>
        <v>9999</v>
      </c>
      <c r="S259" t="str">
        <f t="shared" ref="S259:S322" si="113">IF($D259=$C$333,$A259,"")</f>
        <v>Staffordshire Moorlands</v>
      </c>
      <c r="T259">
        <f t="shared" ref="T259:T322" si="114">IF($D259=$C$333,$G259,"")</f>
        <v>0.60168471720818295</v>
      </c>
      <c r="U259">
        <f t="shared" ref="U259:U322" si="115">IF(T259="","9999",IF($D259=$C$333,RANK(T259,T$2:T$327,1),""))</f>
        <v>13</v>
      </c>
      <c r="V259" t="str">
        <f t="shared" ref="V259:V322" si="116">IF($D259=$C$334,$A259,"")</f>
        <v/>
      </c>
      <c r="W259" t="str">
        <f t="shared" ref="W259:W322" si="117">IF($D259=$C$334,$G259,"")</f>
        <v/>
      </c>
      <c r="X259" t="str">
        <f t="shared" ref="X259:X322" si="118">IF(W259="","9999",IF($D259=$C$334,RANK(W259,W$2:W$327,1),""))</f>
        <v>9999</v>
      </c>
      <c r="Y259" t="str">
        <f t="shared" ref="Y259:Y322" si="119">IF($D259=$C$335,$A259,"")</f>
        <v/>
      </c>
      <c r="Z259" t="str">
        <f t="shared" ref="Z259:Z322" si="120">IF($D259=$C$335,$G259,"")</f>
        <v/>
      </c>
      <c r="AA259" t="str">
        <f t="shared" ref="AA259:AA322" si="121">IF(Z259="","9999",IF($D259=$C$335,RANK(Z259,Z$2:Z$327,1),""))</f>
        <v>9999</v>
      </c>
      <c r="AE259" t="s">
        <v>538</v>
      </c>
      <c r="AF259">
        <f t="shared" si="100"/>
        <v>99</v>
      </c>
      <c r="AG259">
        <f t="array" ref="AG259">INDEX($AF$1:$AF$326,MATCH(SMALL(COUNTIF($AF$1:$AF$326,"&lt;"&amp;$AF$1:$AF$326),ROW($AF259:$AG259)),COUNTIF($AF$1:$AF$326,"&lt;"&amp;$AF$1:$AF$326),0))</f>
        <v>259</v>
      </c>
      <c r="AH259" t="str">
        <f t="array" ref="AH259">INDEX($AE$1:$AE$326,SMALL(IF($AF$1:$AF$326=$AG259,ROW($AF$1:$AF$326)),COUNTIF($AG$1:$AG259,$AG259)),1)</f>
        <v>Isle of Wight</v>
      </c>
      <c r="AI259">
        <f t="shared" si="101"/>
        <v>1.1866727521679599</v>
      </c>
      <c r="AN259" t="e">
        <f t="shared" si="102"/>
        <v>#N/A</v>
      </c>
    </row>
    <row r="260" spans="1:40" x14ac:dyDescent="0.25">
      <c r="A260" t="s">
        <v>538</v>
      </c>
      <c r="B260" t="s">
        <v>539</v>
      </c>
      <c r="C260" t="s">
        <v>31</v>
      </c>
      <c r="D260" t="s">
        <v>23</v>
      </c>
      <c r="E260">
        <v>81766</v>
      </c>
      <c r="F260">
        <v>1</v>
      </c>
      <c r="G260">
        <f>VLOOKUP($A260,'1213 urban'!$A$4:$C$329,2,FALSE)</f>
        <v>0.72985436087980626</v>
      </c>
      <c r="H260">
        <f>VLOOKUP($A260,'1213 urban'!$A$4:$C$329,3,FALSE)</f>
        <v>22</v>
      </c>
      <c r="I260">
        <f t="shared" si="103"/>
        <v>99</v>
      </c>
      <c r="J260" t="str">
        <f t="shared" si="104"/>
        <v/>
      </c>
      <c r="K260" t="str">
        <f t="shared" si="105"/>
        <v/>
      </c>
      <c r="L260" t="str">
        <f t="shared" si="106"/>
        <v>9999</v>
      </c>
      <c r="M260" t="str">
        <f t="shared" si="107"/>
        <v/>
      </c>
      <c r="N260" t="str">
        <f t="shared" si="108"/>
        <v/>
      </c>
      <c r="O260" t="str">
        <f t="shared" si="109"/>
        <v>9999</v>
      </c>
      <c r="P260" t="str">
        <f t="shared" si="110"/>
        <v>Stevenage</v>
      </c>
      <c r="Q260">
        <f t="shared" si="111"/>
        <v>0.72985436087980626</v>
      </c>
      <c r="R260">
        <f t="shared" si="112"/>
        <v>13</v>
      </c>
      <c r="S260" t="str">
        <f t="shared" si="113"/>
        <v/>
      </c>
      <c r="T260" t="str">
        <f t="shared" si="114"/>
        <v/>
      </c>
      <c r="U260" t="str">
        <f t="shared" si="115"/>
        <v>9999</v>
      </c>
      <c r="V260" t="str">
        <f t="shared" si="116"/>
        <v/>
      </c>
      <c r="W260" t="str">
        <f t="shared" si="117"/>
        <v/>
      </c>
      <c r="X260" t="str">
        <f t="shared" si="118"/>
        <v>9999</v>
      </c>
      <c r="Y260" t="str">
        <f t="shared" si="119"/>
        <v/>
      </c>
      <c r="Z260" t="str">
        <f t="shared" si="120"/>
        <v/>
      </c>
      <c r="AA260" t="str">
        <f t="shared" si="121"/>
        <v>9999</v>
      </c>
      <c r="AE260" t="s">
        <v>540</v>
      </c>
      <c r="AF260">
        <f t="shared" si="100"/>
        <v>142</v>
      </c>
      <c r="AG260">
        <f t="array" ref="AG260">INDEX($AF$1:$AF$326,MATCH(SMALL(COUNTIF($AF$1:$AF$326,"&lt;"&amp;$AF$1:$AF$326),ROW($AF260:$AG260)),COUNTIF($AF$1:$AF$326,"&lt;"&amp;$AF$1:$AF$326),0))</f>
        <v>260</v>
      </c>
      <c r="AH260" t="str">
        <f t="array" ref="AH260">INDEX($AE$1:$AE$326,SMALL(IF($AF$1:$AF$326=$AG260,ROW($AF$1:$AF$326)),COUNTIF($AG$1:$AG260,$AG260)),1)</f>
        <v>Plymouth</v>
      </c>
      <c r="AI260">
        <f t="shared" si="101"/>
        <v>1.193225558121632</v>
      </c>
      <c r="AN260" t="e">
        <f t="shared" si="102"/>
        <v>#N/A</v>
      </c>
    </row>
    <row r="261" spans="1:40" x14ac:dyDescent="0.25">
      <c r="A261" t="s">
        <v>540</v>
      </c>
      <c r="B261" t="s">
        <v>541</v>
      </c>
      <c r="C261" t="s">
        <v>13</v>
      </c>
      <c r="D261" t="s">
        <v>35</v>
      </c>
      <c r="E261">
        <v>280264</v>
      </c>
      <c r="F261">
        <v>0.98460889880377311</v>
      </c>
      <c r="G261">
        <f>VLOOKUP($A261,'1213 urban'!$A$4:$C$329,2,FALSE)</f>
        <v>0.8256192144108081</v>
      </c>
      <c r="H261">
        <f>VLOOKUP($A261,'1213 urban'!$A$4:$C$329,3,FALSE)</f>
        <v>132</v>
      </c>
      <c r="I261">
        <f t="shared" si="103"/>
        <v>142</v>
      </c>
      <c r="J261" t="str">
        <f t="shared" si="104"/>
        <v>Stockport</v>
      </c>
      <c r="K261">
        <f t="shared" si="105"/>
        <v>0.8256192144108081</v>
      </c>
      <c r="L261">
        <f t="shared" si="106"/>
        <v>31</v>
      </c>
      <c r="M261" t="str">
        <f t="shared" si="107"/>
        <v/>
      </c>
      <c r="N261" t="str">
        <f t="shared" si="108"/>
        <v/>
      </c>
      <c r="O261" t="str">
        <f t="shared" si="109"/>
        <v>9999</v>
      </c>
      <c r="P261" t="str">
        <f t="shared" si="110"/>
        <v/>
      </c>
      <c r="Q261" t="str">
        <f t="shared" si="111"/>
        <v/>
      </c>
      <c r="R261" t="str">
        <f t="shared" si="112"/>
        <v>9999</v>
      </c>
      <c r="S261" t="str">
        <f t="shared" si="113"/>
        <v/>
      </c>
      <c r="T261" t="str">
        <f t="shared" si="114"/>
        <v/>
      </c>
      <c r="U261" t="str">
        <f t="shared" si="115"/>
        <v>9999</v>
      </c>
      <c r="V261" t="str">
        <f t="shared" si="116"/>
        <v/>
      </c>
      <c r="W261" t="str">
        <f t="shared" si="117"/>
        <v/>
      </c>
      <c r="X261" t="str">
        <f t="shared" si="118"/>
        <v>9999</v>
      </c>
      <c r="Y261" t="str">
        <f t="shared" si="119"/>
        <v/>
      </c>
      <c r="Z261" t="str">
        <f t="shared" si="120"/>
        <v/>
      </c>
      <c r="AA261" t="str">
        <f t="shared" si="121"/>
        <v>9999</v>
      </c>
      <c r="AE261" t="s">
        <v>542</v>
      </c>
      <c r="AF261">
        <f t="shared" si="100"/>
        <v>265</v>
      </c>
      <c r="AG261">
        <f t="array" ref="AG261">INDEX($AF$1:$AF$326,MATCH(SMALL(COUNTIF($AF$1:$AF$326,"&lt;"&amp;$AF$1:$AF$326),ROW($AF261:$AG261)),COUNTIF($AF$1:$AF$326,"&lt;"&amp;$AF$1:$AF$326),0))</f>
        <v>261</v>
      </c>
      <c r="AH261" t="str">
        <f t="array" ref="AH261">INDEX($AE$1:$AE$326,SMALL(IF($AF$1:$AF$326=$AG261,ROW($AF$1:$AF$326)),COUNTIF($AG$1:$AG261,$AG261)),1)</f>
        <v>Durham</v>
      </c>
      <c r="AI261">
        <f t="shared" si="101"/>
        <v>1.1988945785580751</v>
      </c>
      <c r="AN261" t="e">
        <f t="shared" si="102"/>
        <v>#N/A</v>
      </c>
    </row>
    <row r="262" spans="1:40" x14ac:dyDescent="0.25">
      <c r="A262" t="s">
        <v>542</v>
      </c>
      <c r="B262" t="s">
        <v>543</v>
      </c>
      <c r="C262" t="s">
        <v>165</v>
      </c>
      <c r="D262" t="s">
        <v>10</v>
      </c>
      <c r="E262">
        <v>183303</v>
      </c>
      <c r="F262">
        <v>0.95277276767382746</v>
      </c>
      <c r="G262">
        <f>VLOOKUP($A262,'1213 urban'!$A$4:$C$329,2,FALSE)</f>
        <v>1.2110869505381079</v>
      </c>
      <c r="H262">
        <f>VLOOKUP($A262,'1213 urban'!$A$4:$C$329,3,FALSE)</f>
        <v>44</v>
      </c>
      <c r="I262">
        <f t="shared" si="103"/>
        <v>265</v>
      </c>
      <c r="J262" t="str">
        <f t="shared" si="104"/>
        <v/>
      </c>
      <c r="K262" t="str">
        <f t="shared" si="105"/>
        <v/>
      </c>
      <c r="L262" t="str">
        <f t="shared" si="106"/>
        <v>9999</v>
      </c>
      <c r="M262" t="str">
        <f t="shared" si="107"/>
        <v>Stockton-on-Tees</v>
      </c>
      <c r="N262">
        <f t="shared" si="108"/>
        <v>1.2110869505381079</v>
      </c>
      <c r="O262">
        <f t="shared" si="109"/>
        <v>32</v>
      </c>
      <c r="P262" t="str">
        <f t="shared" si="110"/>
        <v/>
      </c>
      <c r="Q262" t="str">
        <f t="shared" si="111"/>
        <v/>
      </c>
      <c r="R262" t="str">
        <f t="shared" si="112"/>
        <v>9999</v>
      </c>
      <c r="S262" t="str">
        <f t="shared" si="113"/>
        <v/>
      </c>
      <c r="T262" t="str">
        <f t="shared" si="114"/>
        <v/>
      </c>
      <c r="U262" t="str">
        <f t="shared" si="115"/>
        <v>9999</v>
      </c>
      <c r="V262" t="str">
        <f t="shared" si="116"/>
        <v/>
      </c>
      <c r="W262" t="str">
        <f t="shared" si="117"/>
        <v/>
      </c>
      <c r="X262" t="str">
        <f t="shared" si="118"/>
        <v>9999</v>
      </c>
      <c r="Y262" t="str">
        <f t="shared" si="119"/>
        <v/>
      </c>
      <c r="Z262" t="str">
        <f t="shared" si="120"/>
        <v/>
      </c>
      <c r="AA262" t="str">
        <f t="shared" si="121"/>
        <v>9999</v>
      </c>
      <c r="AE262" t="s">
        <v>544</v>
      </c>
      <c r="AF262">
        <f t="shared" si="100"/>
        <v>258</v>
      </c>
      <c r="AG262">
        <f t="array" ref="AG262">INDEX($AF$1:$AF$326,MATCH(SMALL(COUNTIF($AF$1:$AF$326,"&lt;"&amp;$AF$1:$AF$326),ROW($AF262:$AG262)),COUNTIF($AF$1:$AF$326,"&lt;"&amp;$AF$1:$AF$326),0))</f>
        <v>262</v>
      </c>
      <c r="AH262" t="str">
        <f t="array" ref="AH262">INDEX($AE$1:$AE$326,SMALL(IF($AF$1:$AF$326=$AG262,ROW($AF$1:$AF$326)),COUNTIF($AG$1:$AG262,$AG262)),1)</f>
        <v>Manchester</v>
      </c>
      <c r="AI262">
        <f t="shared" si="101"/>
        <v>1.2042200057593131</v>
      </c>
      <c r="AN262" t="e">
        <f t="shared" si="102"/>
        <v>#N/A</v>
      </c>
    </row>
    <row r="263" spans="1:40" x14ac:dyDescent="0.25">
      <c r="A263" t="s">
        <v>544</v>
      </c>
      <c r="B263" t="s">
        <v>545</v>
      </c>
      <c r="C263" t="s">
        <v>58</v>
      </c>
      <c r="D263" t="s">
        <v>10</v>
      </c>
      <c r="E263">
        <v>240072</v>
      </c>
      <c r="F263">
        <v>1</v>
      </c>
      <c r="G263">
        <f>VLOOKUP($A263,'1213 urban'!$A$4:$C$329,2,FALSE)</f>
        <v>1.1855479758225953</v>
      </c>
      <c r="H263">
        <f>VLOOKUP($A263,'1213 urban'!$A$4:$C$329,3,FALSE)</f>
        <v>61</v>
      </c>
      <c r="I263">
        <f t="shared" si="103"/>
        <v>258</v>
      </c>
      <c r="J263" t="str">
        <f t="shared" si="104"/>
        <v/>
      </c>
      <c r="K263" t="str">
        <f t="shared" si="105"/>
        <v/>
      </c>
      <c r="L263" t="str">
        <f t="shared" si="106"/>
        <v>9999</v>
      </c>
      <c r="M263" t="str">
        <f t="shared" si="107"/>
        <v>Stoke-on-Trent</v>
      </c>
      <c r="N263">
        <f t="shared" si="108"/>
        <v>1.1855479758225953</v>
      </c>
      <c r="O263">
        <f t="shared" si="109"/>
        <v>31</v>
      </c>
      <c r="P263" t="str">
        <f t="shared" si="110"/>
        <v/>
      </c>
      <c r="Q263" t="str">
        <f t="shared" si="111"/>
        <v/>
      </c>
      <c r="R263" t="str">
        <f t="shared" si="112"/>
        <v>9999</v>
      </c>
      <c r="S263" t="str">
        <f t="shared" si="113"/>
        <v/>
      </c>
      <c r="T263" t="str">
        <f t="shared" si="114"/>
        <v/>
      </c>
      <c r="U263" t="str">
        <f t="shared" si="115"/>
        <v>9999</v>
      </c>
      <c r="V263" t="str">
        <f t="shared" si="116"/>
        <v/>
      </c>
      <c r="W263" t="str">
        <f t="shared" si="117"/>
        <v/>
      </c>
      <c r="X263" t="str">
        <f t="shared" si="118"/>
        <v>9999</v>
      </c>
      <c r="Y263" t="str">
        <f t="shared" si="119"/>
        <v/>
      </c>
      <c r="Z263" t="str">
        <f t="shared" si="120"/>
        <v/>
      </c>
      <c r="AA263" t="str">
        <f t="shared" si="121"/>
        <v>9999</v>
      </c>
      <c r="AE263" t="s">
        <v>546</v>
      </c>
      <c r="AF263">
        <f t="shared" si="100"/>
        <v>231</v>
      </c>
      <c r="AG263">
        <f t="array" ref="AG263">INDEX($AF$1:$AF$326,MATCH(SMALL(COUNTIF($AF$1:$AF$326,"&lt;"&amp;$AF$1:$AF$326),ROW($AF263:$AG263)),COUNTIF($AF$1:$AF$326,"&lt;"&amp;$AF$1:$AF$326),0))</f>
        <v>263</v>
      </c>
      <c r="AH263" t="str">
        <f t="array" ref="AH263">INDEX($AE$1:$AE$326,SMALL(IF($AF$1:$AF$326=$AG263,ROW($AF$1:$AF$326)),COUNTIF($AG$1:$AG263,$AG263)),1)</f>
        <v>Cannock Chase</v>
      </c>
      <c r="AI263">
        <f t="shared" si="101"/>
        <v>1.2053925455987311</v>
      </c>
      <c r="AN263" t="e">
        <f t="shared" si="102"/>
        <v>#N/A</v>
      </c>
    </row>
    <row r="264" spans="1:40" x14ac:dyDescent="0.25">
      <c r="A264" t="s">
        <v>546</v>
      </c>
      <c r="B264" t="s">
        <v>547</v>
      </c>
      <c r="C264" t="s">
        <v>58</v>
      </c>
      <c r="D264" t="s">
        <v>14</v>
      </c>
      <c r="E264">
        <v>26670</v>
      </c>
      <c r="F264">
        <v>0.22414590074379123</v>
      </c>
      <c r="G264">
        <f>VLOOKUP($A264,'1213 urban'!$A$4:$C$329,2,FALSE)</f>
        <v>1.0678740762889241</v>
      </c>
      <c r="H264">
        <f>VLOOKUP($A264,'1213 urban'!$A$4:$C$329,3,FALSE)</f>
        <v>25</v>
      </c>
      <c r="I264">
        <f t="shared" si="103"/>
        <v>231</v>
      </c>
      <c r="J264" t="str">
        <f t="shared" si="104"/>
        <v/>
      </c>
      <c r="K264" t="str">
        <f t="shared" si="105"/>
        <v/>
      </c>
      <c r="L264" t="str">
        <f t="shared" si="106"/>
        <v>9999</v>
      </c>
      <c r="M264" t="str">
        <f t="shared" si="107"/>
        <v/>
      </c>
      <c r="N264" t="str">
        <f t="shared" si="108"/>
        <v/>
      </c>
      <c r="O264" t="str">
        <f t="shared" si="109"/>
        <v>9999</v>
      </c>
      <c r="P264" t="str">
        <f t="shared" si="110"/>
        <v/>
      </c>
      <c r="Q264" t="str">
        <f t="shared" si="111"/>
        <v/>
      </c>
      <c r="R264" t="str">
        <f t="shared" si="112"/>
        <v>9999</v>
      </c>
      <c r="S264" t="str">
        <f t="shared" si="113"/>
        <v/>
      </c>
      <c r="T264" t="str">
        <f t="shared" si="114"/>
        <v/>
      </c>
      <c r="U264" t="str">
        <f t="shared" si="115"/>
        <v>9999</v>
      </c>
      <c r="V264" t="str">
        <f t="shared" si="116"/>
        <v>Stratford-on-Avon</v>
      </c>
      <c r="W264">
        <f t="shared" si="117"/>
        <v>1.0678740762889241</v>
      </c>
      <c r="X264">
        <f t="shared" si="118"/>
        <v>26</v>
      </c>
      <c r="Y264" t="str">
        <f t="shared" si="119"/>
        <v/>
      </c>
      <c r="Z264" t="str">
        <f t="shared" si="120"/>
        <v/>
      </c>
      <c r="AA264" t="str">
        <f t="shared" si="121"/>
        <v>9999</v>
      </c>
      <c r="AE264" t="s">
        <v>548</v>
      </c>
      <c r="AF264">
        <f t="shared" si="100"/>
        <v>109</v>
      </c>
      <c r="AG264">
        <f t="array" ref="AG264">INDEX($AF$1:$AF$326,MATCH(SMALL(COUNTIF($AF$1:$AF$326,"&lt;"&amp;$AF$1:$AF$326),ROW($AF264:$AG264)),COUNTIF($AF$1:$AF$326,"&lt;"&amp;$AF$1:$AF$326),0))</f>
        <v>264</v>
      </c>
      <c r="AH264" t="str">
        <f t="array" ref="AH264">INDEX($AE$1:$AE$326,SMALL(IF($AF$1:$AF$326=$AG264,ROW($AF$1:$AF$326)),COUNTIF($AG$1:$AG264,$AG264)),1)</f>
        <v>North Lincolnshire</v>
      </c>
      <c r="AI264">
        <f t="shared" si="101"/>
        <v>1.2057635497678907</v>
      </c>
      <c r="AN264" t="e">
        <f t="shared" si="102"/>
        <v>#N/A</v>
      </c>
    </row>
    <row r="265" spans="1:40" x14ac:dyDescent="0.25">
      <c r="A265" t="s">
        <v>548</v>
      </c>
      <c r="B265" t="s">
        <v>549</v>
      </c>
      <c r="C265" t="s">
        <v>51</v>
      </c>
      <c r="D265" t="s">
        <v>28</v>
      </c>
      <c r="E265">
        <v>69491</v>
      </c>
      <c r="F265">
        <v>0.62202708629841474</v>
      </c>
      <c r="G265">
        <f>VLOOKUP($A265,'1213 urban'!$A$4:$C$329,2,FALSE)</f>
        <v>0.74801944850566116</v>
      </c>
      <c r="H265">
        <f>VLOOKUP($A265,'1213 urban'!$A$4:$C$329,3,FALSE)</f>
        <v>22</v>
      </c>
      <c r="I265">
        <f t="shared" si="103"/>
        <v>109</v>
      </c>
      <c r="J265" t="str">
        <f t="shared" si="104"/>
        <v/>
      </c>
      <c r="K265" t="str">
        <f t="shared" si="105"/>
        <v/>
      </c>
      <c r="L265" t="str">
        <f t="shared" si="106"/>
        <v>9999</v>
      </c>
      <c r="M265" t="str">
        <f t="shared" si="107"/>
        <v/>
      </c>
      <c r="N265" t="str">
        <f t="shared" si="108"/>
        <v/>
      </c>
      <c r="O265" t="str">
        <f t="shared" si="109"/>
        <v>9999</v>
      </c>
      <c r="P265" t="str">
        <f t="shared" si="110"/>
        <v/>
      </c>
      <c r="Q265" t="str">
        <f t="shared" si="111"/>
        <v/>
      </c>
      <c r="R265" t="str">
        <f t="shared" si="112"/>
        <v>9999</v>
      </c>
      <c r="S265" t="str">
        <f t="shared" si="113"/>
        <v>Stroud</v>
      </c>
      <c r="T265">
        <f t="shared" si="114"/>
        <v>0.74801944850566116</v>
      </c>
      <c r="U265">
        <f t="shared" si="115"/>
        <v>28</v>
      </c>
      <c r="V265" t="str">
        <f t="shared" si="116"/>
        <v/>
      </c>
      <c r="W265" t="str">
        <f t="shared" si="117"/>
        <v/>
      </c>
      <c r="X265" t="str">
        <f t="shared" si="118"/>
        <v>9999</v>
      </c>
      <c r="Y265" t="str">
        <f t="shared" si="119"/>
        <v/>
      </c>
      <c r="Z265" t="str">
        <f t="shared" si="120"/>
        <v/>
      </c>
      <c r="AA265" t="str">
        <f t="shared" si="121"/>
        <v>9999</v>
      </c>
      <c r="AE265" t="s">
        <v>550</v>
      </c>
      <c r="AF265">
        <f t="shared" si="100"/>
        <v>20</v>
      </c>
      <c r="AG265">
        <f t="array" ref="AG265">INDEX($AF$1:$AF$326,MATCH(SMALL(COUNTIF($AF$1:$AF$326,"&lt;"&amp;$AF$1:$AF$326),ROW($AF265:$AG265)),COUNTIF($AF$1:$AF$326,"&lt;"&amp;$AF$1:$AF$326),0))</f>
        <v>265</v>
      </c>
      <c r="AH265" t="str">
        <f t="array" ref="AH265">INDEX($AE$1:$AE$326,SMALL(IF($AF$1:$AF$326=$AG265,ROW($AF$1:$AF$326)),COUNTIF($AG$1:$AG265,$AG265)),1)</f>
        <v>Stockton-on-Tees</v>
      </c>
      <c r="AI265">
        <f t="shared" si="101"/>
        <v>1.2110869505381079</v>
      </c>
      <c r="AN265" t="e">
        <f t="shared" si="102"/>
        <v>#N/A</v>
      </c>
    </row>
    <row r="266" spans="1:40" x14ac:dyDescent="0.25">
      <c r="A266" t="s">
        <v>550</v>
      </c>
      <c r="B266" t="s">
        <v>551</v>
      </c>
      <c r="C266" t="s">
        <v>31</v>
      </c>
      <c r="D266" t="s">
        <v>14</v>
      </c>
      <c r="E266">
        <v>66111</v>
      </c>
      <c r="F266">
        <v>0.53194776353585826</v>
      </c>
      <c r="G266">
        <f>VLOOKUP($A266,'1213 urban'!$A$4:$C$329,2,FALSE)</f>
        <v>0.54091266719118813</v>
      </c>
      <c r="H266">
        <f>VLOOKUP($A266,'1213 urban'!$A$4:$C$329,3,FALSE)</f>
        <v>11</v>
      </c>
      <c r="I266">
        <f t="shared" si="103"/>
        <v>20</v>
      </c>
      <c r="J266" t="str">
        <f t="shared" si="104"/>
        <v/>
      </c>
      <c r="K266" t="str">
        <f t="shared" si="105"/>
        <v/>
      </c>
      <c r="L266" t="str">
        <f t="shared" si="106"/>
        <v>9999</v>
      </c>
      <c r="M266" t="str">
        <f t="shared" si="107"/>
        <v/>
      </c>
      <c r="N266" t="str">
        <f t="shared" si="108"/>
        <v/>
      </c>
      <c r="O266" t="str">
        <f t="shared" si="109"/>
        <v>9999</v>
      </c>
      <c r="P266" t="str">
        <f t="shared" si="110"/>
        <v/>
      </c>
      <c r="Q266" t="str">
        <f t="shared" si="111"/>
        <v/>
      </c>
      <c r="R266" t="str">
        <f t="shared" si="112"/>
        <v>9999</v>
      </c>
      <c r="S266" t="str">
        <f t="shared" si="113"/>
        <v/>
      </c>
      <c r="T266" t="str">
        <f t="shared" si="114"/>
        <v/>
      </c>
      <c r="U266" t="str">
        <f t="shared" si="115"/>
        <v>9999</v>
      </c>
      <c r="V266" t="str">
        <f t="shared" si="116"/>
        <v>Suffolk Coastal</v>
      </c>
      <c r="W266">
        <f t="shared" si="117"/>
        <v>0.54091266719118813</v>
      </c>
      <c r="X266">
        <f t="shared" si="118"/>
        <v>3</v>
      </c>
      <c r="Y266" t="str">
        <f t="shared" si="119"/>
        <v/>
      </c>
      <c r="Z266" t="str">
        <f t="shared" si="120"/>
        <v/>
      </c>
      <c r="AA266" t="str">
        <f t="shared" si="121"/>
        <v>9999</v>
      </c>
      <c r="AE266" t="s">
        <v>552</v>
      </c>
      <c r="AF266">
        <f t="shared" si="100"/>
        <v>301</v>
      </c>
      <c r="AG266">
        <f t="array" ref="AG266">INDEX($AF$1:$AF$326,MATCH(SMALL(COUNTIF($AF$1:$AF$326,"&lt;"&amp;$AF$1:$AF$326),ROW($AF266:$AG266)),COUNTIF($AF$1:$AF$326,"&lt;"&amp;$AF$1:$AF$326),0))</f>
        <v>266</v>
      </c>
      <c r="AH266" t="str">
        <f t="array" ref="AH266">INDEX($AE$1:$AE$326,SMALL(IF($AF$1:$AF$326=$AG266,ROW($AF$1:$AF$326)),COUNTIF($AG$1:$AG266,$AG266)),1)</f>
        <v>South Tyneside</v>
      </c>
      <c r="AI266">
        <f t="shared" si="101"/>
        <v>1.2141589614271038</v>
      </c>
      <c r="AN266" t="e">
        <f t="shared" si="102"/>
        <v>#N/A</v>
      </c>
    </row>
    <row r="267" spans="1:40" x14ac:dyDescent="0.25">
      <c r="A267" t="s">
        <v>552</v>
      </c>
      <c r="B267" t="s">
        <v>553</v>
      </c>
      <c r="C267" t="s">
        <v>165</v>
      </c>
      <c r="D267" t="s">
        <v>35</v>
      </c>
      <c r="E267">
        <v>281986</v>
      </c>
      <c r="F267">
        <v>0.99462803649972309</v>
      </c>
      <c r="G267">
        <f>VLOOKUP($A267,'1213 urban'!$A$4:$C$329,2,FALSE)</f>
        <v>3.7812191421208543</v>
      </c>
      <c r="H267">
        <f>VLOOKUP($A267,'1213 urban'!$A$4:$C$329,3,FALSE)</f>
        <v>157</v>
      </c>
      <c r="I267">
        <f t="shared" si="103"/>
        <v>301</v>
      </c>
      <c r="J267" t="str">
        <f t="shared" si="104"/>
        <v>Sunderland</v>
      </c>
      <c r="K267">
        <f t="shared" si="105"/>
        <v>3.7812191421208543</v>
      </c>
      <c r="L267">
        <f t="shared" si="106"/>
        <v>71</v>
      </c>
      <c r="M267" t="str">
        <f t="shared" si="107"/>
        <v/>
      </c>
      <c r="N267" t="str">
        <f t="shared" si="108"/>
        <v/>
      </c>
      <c r="O267" t="str">
        <f t="shared" si="109"/>
        <v>9999</v>
      </c>
      <c r="P267" t="str">
        <f t="shared" si="110"/>
        <v/>
      </c>
      <c r="Q267" t="str">
        <f t="shared" si="111"/>
        <v/>
      </c>
      <c r="R267" t="str">
        <f t="shared" si="112"/>
        <v>9999</v>
      </c>
      <c r="S267" t="str">
        <f t="shared" si="113"/>
        <v/>
      </c>
      <c r="T267" t="str">
        <f t="shared" si="114"/>
        <v/>
      </c>
      <c r="U267" t="str">
        <f t="shared" si="115"/>
        <v>9999</v>
      </c>
      <c r="V267" t="str">
        <f t="shared" si="116"/>
        <v/>
      </c>
      <c r="W267" t="str">
        <f t="shared" si="117"/>
        <v/>
      </c>
      <c r="X267" t="str">
        <f t="shared" si="118"/>
        <v>9999</v>
      </c>
      <c r="Y267" t="str">
        <f t="shared" si="119"/>
        <v/>
      </c>
      <c r="Z267" t="str">
        <f t="shared" si="120"/>
        <v/>
      </c>
      <c r="AA267" t="str">
        <f t="shared" si="121"/>
        <v>9999</v>
      </c>
      <c r="AE267" t="s">
        <v>554</v>
      </c>
      <c r="AF267">
        <f t="shared" si="100"/>
        <v>169</v>
      </c>
      <c r="AG267">
        <f t="array" ref="AG267">INDEX($AF$1:$AF$326,MATCH(SMALL(COUNTIF($AF$1:$AF$326,"&lt;"&amp;$AF$1:$AF$326),ROW($AF267:$AG267)),COUNTIF($AF$1:$AF$326,"&lt;"&amp;$AF$1:$AF$326),0))</f>
        <v>267</v>
      </c>
      <c r="AH267" t="str">
        <f t="array" ref="AH267">INDEX($AE$1:$AE$326,SMALL(IF($AF$1:$AF$326=$AG267,ROW($AF$1:$AF$326)),COUNTIF($AG$1:$AG267,$AG267)),1)</f>
        <v>Leicester</v>
      </c>
      <c r="AI267">
        <f t="shared" si="101"/>
        <v>1.2235421062265768</v>
      </c>
      <c r="AN267" t="e">
        <f t="shared" si="102"/>
        <v>#N/A</v>
      </c>
    </row>
    <row r="268" spans="1:40" x14ac:dyDescent="0.25">
      <c r="A268" t="s">
        <v>554</v>
      </c>
      <c r="B268" t="s">
        <v>555</v>
      </c>
      <c r="C268" t="s">
        <v>9</v>
      </c>
      <c r="D268" t="s">
        <v>23</v>
      </c>
      <c r="E268">
        <v>66235</v>
      </c>
      <c r="F268">
        <v>0.78375340196426457</v>
      </c>
      <c r="G268">
        <f>VLOOKUP($A268,'1213 urban'!$A$4:$C$329,2,FALSE)</f>
        <v>0.88797624663540253</v>
      </c>
      <c r="H268">
        <f>VLOOKUP($A268,'1213 urban'!$A$4:$C$329,3,FALSE)</f>
        <v>32</v>
      </c>
      <c r="I268">
        <f t="shared" si="103"/>
        <v>169</v>
      </c>
      <c r="J268" t="str">
        <f t="shared" si="104"/>
        <v/>
      </c>
      <c r="K268" t="str">
        <f t="shared" si="105"/>
        <v/>
      </c>
      <c r="L268" t="str">
        <f t="shared" si="106"/>
        <v>9999</v>
      </c>
      <c r="M268" t="str">
        <f t="shared" si="107"/>
        <v/>
      </c>
      <c r="N268" t="str">
        <f t="shared" si="108"/>
        <v/>
      </c>
      <c r="O268" t="str">
        <f t="shared" si="109"/>
        <v>9999</v>
      </c>
      <c r="P268" t="str">
        <f t="shared" si="110"/>
        <v>Surrey Heath</v>
      </c>
      <c r="Q268">
        <f t="shared" si="111"/>
        <v>0.88797624663540253</v>
      </c>
      <c r="R268">
        <f t="shared" si="112"/>
        <v>27</v>
      </c>
      <c r="S268" t="str">
        <f t="shared" si="113"/>
        <v/>
      </c>
      <c r="T268" t="str">
        <f t="shared" si="114"/>
        <v/>
      </c>
      <c r="U268" t="str">
        <f t="shared" si="115"/>
        <v>9999</v>
      </c>
      <c r="V268" t="str">
        <f t="shared" si="116"/>
        <v/>
      </c>
      <c r="W268" t="str">
        <f t="shared" si="117"/>
        <v/>
      </c>
      <c r="X268" t="str">
        <f t="shared" si="118"/>
        <v>9999</v>
      </c>
      <c r="Y268" t="str">
        <f t="shared" si="119"/>
        <v/>
      </c>
      <c r="Z268" t="str">
        <f t="shared" si="120"/>
        <v/>
      </c>
      <c r="AA268" t="str">
        <f t="shared" si="121"/>
        <v>9999</v>
      </c>
      <c r="AE268" t="s">
        <v>556</v>
      </c>
      <c r="AF268">
        <f t="shared" si="100"/>
        <v>107</v>
      </c>
      <c r="AG268">
        <f t="array" ref="AG268">INDEX($AF$1:$AF$326,MATCH(SMALL(COUNTIF($AF$1:$AF$326,"&lt;"&amp;$AF$1:$AF$326),ROW($AF268:$AG268)),COUNTIF($AF$1:$AF$326,"&lt;"&amp;$AF$1:$AF$326),0))</f>
        <v>268</v>
      </c>
      <c r="AH268" t="str">
        <f t="array" ref="AH268">INDEX($AE$1:$AE$326,SMALL(IF($AF$1:$AF$326=$AG268,ROW($AF$1:$AF$326)),COUNTIF($AG$1:$AG268,$AG268)),1)</f>
        <v>Ribble Valley</v>
      </c>
      <c r="AI268">
        <f t="shared" si="101"/>
        <v>1.2535816618911175</v>
      </c>
      <c r="AN268" t="e">
        <f t="shared" si="102"/>
        <v>#N/A</v>
      </c>
    </row>
    <row r="269" spans="1:40" x14ac:dyDescent="0.25">
      <c r="A269" t="s">
        <v>556</v>
      </c>
      <c r="B269" t="s">
        <v>557</v>
      </c>
      <c r="C269" t="s">
        <v>34</v>
      </c>
      <c r="D269" t="s">
        <v>35</v>
      </c>
      <c r="E269">
        <v>194195</v>
      </c>
      <c r="F269">
        <v>1</v>
      </c>
      <c r="G269">
        <f>VLOOKUP($A269,'1213 urban'!$A$4:$C$329,2,FALSE)</f>
        <v>0.74787098019348153</v>
      </c>
      <c r="H269">
        <f>VLOOKUP($A269,'1213 urban'!$A$4:$C$329,3,FALSE)</f>
        <v>62</v>
      </c>
      <c r="I269">
        <f t="shared" si="103"/>
        <v>107</v>
      </c>
      <c r="J269" t="str">
        <f t="shared" si="104"/>
        <v>Sutton</v>
      </c>
      <c r="K269">
        <f t="shared" si="105"/>
        <v>0.74787098019348153</v>
      </c>
      <c r="L269">
        <f t="shared" si="106"/>
        <v>22</v>
      </c>
      <c r="M269" t="str">
        <f t="shared" si="107"/>
        <v/>
      </c>
      <c r="N269" t="str">
        <f t="shared" si="108"/>
        <v/>
      </c>
      <c r="O269" t="str">
        <f t="shared" si="109"/>
        <v>9999</v>
      </c>
      <c r="P269" t="str">
        <f t="shared" si="110"/>
        <v/>
      </c>
      <c r="Q269" t="str">
        <f t="shared" si="111"/>
        <v/>
      </c>
      <c r="R269" t="str">
        <f t="shared" si="112"/>
        <v>9999</v>
      </c>
      <c r="S269" t="str">
        <f t="shared" si="113"/>
        <v/>
      </c>
      <c r="T269" t="str">
        <f t="shared" si="114"/>
        <v/>
      </c>
      <c r="U269" t="str">
        <f t="shared" si="115"/>
        <v>9999</v>
      </c>
      <c r="V269" t="str">
        <f t="shared" si="116"/>
        <v/>
      </c>
      <c r="W269" t="str">
        <f t="shared" si="117"/>
        <v/>
      </c>
      <c r="X269" t="str">
        <f t="shared" si="118"/>
        <v>9999</v>
      </c>
      <c r="Y269" t="str">
        <f t="shared" si="119"/>
        <v/>
      </c>
      <c r="Z269" t="str">
        <f t="shared" si="120"/>
        <v/>
      </c>
      <c r="AA269" t="str">
        <f t="shared" si="121"/>
        <v>9999</v>
      </c>
      <c r="AE269" t="s">
        <v>558</v>
      </c>
      <c r="AF269">
        <f t="shared" si="100"/>
        <v>67</v>
      </c>
      <c r="AG269">
        <f t="array" ref="AG269">INDEX($AF$1:$AF$326,MATCH(SMALL(COUNTIF($AF$1:$AF$326,"&lt;"&amp;$AF$1:$AF$326),ROW($AF269:$AG269)),COUNTIF($AF$1:$AF$326,"&lt;"&amp;$AF$1:$AF$326),0))</f>
        <v>269</v>
      </c>
      <c r="AH269" t="str">
        <f t="array" ref="AH269">INDEX($AE$1:$AE$326,SMALL(IF($AF$1:$AF$326=$AG269,ROW($AF$1:$AF$326)),COUNTIF($AG$1:$AG269,$AG269)),1)</f>
        <v>Bracknell Forest</v>
      </c>
      <c r="AI269">
        <f t="shared" si="101"/>
        <v>1.2647748700731269</v>
      </c>
      <c r="AN269" t="e">
        <f t="shared" si="102"/>
        <v>#N/A</v>
      </c>
    </row>
    <row r="270" spans="1:40" x14ac:dyDescent="0.25">
      <c r="A270" t="s">
        <v>558</v>
      </c>
      <c r="B270" t="s">
        <v>559</v>
      </c>
      <c r="C270" t="s">
        <v>9</v>
      </c>
      <c r="D270" t="s">
        <v>18</v>
      </c>
      <c r="E270">
        <v>96664</v>
      </c>
      <c r="F270">
        <v>0.72441676596446258</v>
      </c>
      <c r="G270">
        <f>VLOOKUP($A270,'1213 urban'!$A$4:$C$329,2,FALSE)</f>
        <v>0.67421790722761599</v>
      </c>
      <c r="H270">
        <f>VLOOKUP($A270,'1213 urban'!$A$4:$C$329,3,FALSE)</f>
        <v>15</v>
      </c>
      <c r="I270">
        <f t="shared" si="103"/>
        <v>67</v>
      </c>
      <c r="J270" t="str">
        <f t="shared" si="104"/>
        <v/>
      </c>
      <c r="K270" t="str">
        <f t="shared" si="105"/>
        <v/>
      </c>
      <c r="L270" t="str">
        <f t="shared" si="106"/>
        <v>9999</v>
      </c>
      <c r="M270" t="str">
        <f t="shared" si="107"/>
        <v/>
      </c>
      <c r="N270" t="str">
        <f t="shared" si="108"/>
        <v/>
      </c>
      <c r="O270" t="str">
        <f t="shared" si="109"/>
        <v>9999</v>
      </c>
      <c r="P270" t="str">
        <f t="shared" si="110"/>
        <v/>
      </c>
      <c r="Q270" t="str">
        <f t="shared" si="111"/>
        <v/>
      </c>
      <c r="R270" t="str">
        <f t="shared" si="112"/>
        <v>9999</v>
      </c>
      <c r="S270" t="str">
        <f t="shared" si="113"/>
        <v/>
      </c>
      <c r="T270" t="str">
        <f t="shared" si="114"/>
        <v/>
      </c>
      <c r="U270" t="str">
        <f t="shared" si="115"/>
        <v>9999</v>
      </c>
      <c r="V270" t="str">
        <f t="shared" si="116"/>
        <v/>
      </c>
      <c r="W270" t="str">
        <f t="shared" si="117"/>
        <v/>
      </c>
      <c r="X270" t="str">
        <f t="shared" si="118"/>
        <v>9999</v>
      </c>
      <c r="Y270" t="str">
        <f t="shared" si="119"/>
        <v>Swale</v>
      </c>
      <c r="Z270">
        <f t="shared" si="120"/>
        <v>0.67421790722761599</v>
      </c>
      <c r="AA270">
        <f t="shared" si="121"/>
        <v>14</v>
      </c>
      <c r="AE270" t="s">
        <v>560</v>
      </c>
      <c r="AF270">
        <f t="shared" si="100"/>
        <v>224</v>
      </c>
      <c r="AG270">
        <f t="array" ref="AG270">INDEX($AF$1:$AF$326,MATCH(SMALL(COUNTIF($AF$1:$AF$326,"&lt;"&amp;$AF$1:$AF$326),ROW($AF270:$AG270)),COUNTIF($AF$1:$AF$326,"&lt;"&amp;$AF$1:$AF$326),0))</f>
        <v>270</v>
      </c>
      <c r="AH270" t="str">
        <f t="array" ref="AH270">INDEX($AE$1:$AE$326,SMALL(IF($AF$1:$AF$326=$AG270,ROW($AF$1:$AF$326)),COUNTIF($AG$1:$AG270,$AG270)),1)</f>
        <v>Havering</v>
      </c>
      <c r="AI270">
        <f t="shared" si="101"/>
        <v>1.2758143749701913</v>
      </c>
      <c r="AN270" t="e">
        <f t="shared" si="102"/>
        <v>#N/A</v>
      </c>
    </row>
    <row r="271" spans="1:40" x14ac:dyDescent="0.25">
      <c r="A271" t="s">
        <v>560</v>
      </c>
      <c r="B271" t="s">
        <v>561</v>
      </c>
      <c r="C271" t="s">
        <v>51</v>
      </c>
      <c r="D271" t="s">
        <v>23</v>
      </c>
      <c r="E271">
        <v>177103</v>
      </c>
      <c r="F271">
        <v>0.8778034962851351</v>
      </c>
      <c r="G271">
        <f>VLOOKUP($A271,'1213 urban'!$A$4:$C$329,2,FALSE)</f>
        <v>1.0349434544530796</v>
      </c>
      <c r="H271">
        <f>VLOOKUP($A271,'1213 urban'!$A$4:$C$329,3,FALSE)</f>
        <v>55</v>
      </c>
      <c r="I271">
        <f t="shared" si="103"/>
        <v>224</v>
      </c>
      <c r="J271" t="str">
        <f t="shared" si="104"/>
        <v/>
      </c>
      <c r="K271" t="str">
        <f t="shared" si="105"/>
        <v/>
      </c>
      <c r="L271" t="str">
        <f t="shared" si="106"/>
        <v>9999</v>
      </c>
      <c r="M271" t="str">
        <f t="shared" si="107"/>
        <v/>
      </c>
      <c r="N271" t="str">
        <f t="shared" si="108"/>
        <v/>
      </c>
      <c r="O271" t="str">
        <f t="shared" si="109"/>
        <v>9999</v>
      </c>
      <c r="P271" t="str">
        <f t="shared" si="110"/>
        <v>Swindon</v>
      </c>
      <c r="Q271">
        <f t="shared" si="111"/>
        <v>1.0349434544530796</v>
      </c>
      <c r="R271">
        <f t="shared" si="112"/>
        <v>44</v>
      </c>
      <c r="S271" t="str">
        <f t="shared" si="113"/>
        <v/>
      </c>
      <c r="T271" t="str">
        <f t="shared" si="114"/>
        <v/>
      </c>
      <c r="U271" t="str">
        <f t="shared" si="115"/>
        <v>9999</v>
      </c>
      <c r="V271" t="str">
        <f t="shared" si="116"/>
        <v/>
      </c>
      <c r="W271" t="str">
        <f t="shared" si="117"/>
        <v/>
      </c>
      <c r="X271" t="str">
        <f t="shared" si="118"/>
        <v>9999</v>
      </c>
      <c r="Y271" t="str">
        <f t="shared" si="119"/>
        <v/>
      </c>
      <c r="Z271" t="str">
        <f t="shared" si="120"/>
        <v/>
      </c>
      <c r="AA271" t="str">
        <f t="shared" si="121"/>
        <v>9999</v>
      </c>
      <c r="AE271" t="s">
        <v>562</v>
      </c>
      <c r="AF271">
        <f t="shared" si="100"/>
        <v>233</v>
      </c>
      <c r="AG271">
        <f t="array" ref="AG271">INDEX($AF$1:$AF$326,MATCH(SMALL(COUNTIF($AF$1:$AF$326,"&lt;"&amp;$AF$1:$AF$326),ROW($AF271:$AG271)),COUNTIF($AF$1:$AF$326,"&lt;"&amp;$AF$1:$AF$326),0))</f>
        <v>271</v>
      </c>
      <c r="AH271" t="str">
        <f t="array" ref="AH271">INDEX($AE$1:$AE$326,SMALL(IF($AF$1:$AF$326=$AG271,ROW($AF$1:$AF$326)),COUNTIF($AG$1:$AG271,$AG271)),1)</f>
        <v>Bolton</v>
      </c>
      <c r="AI271">
        <f t="shared" si="101"/>
        <v>1.3013995753327701</v>
      </c>
      <c r="AN271" t="e">
        <f t="shared" si="102"/>
        <v>#N/A</v>
      </c>
    </row>
    <row r="272" spans="1:40" x14ac:dyDescent="0.25">
      <c r="A272" t="s">
        <v>562</v>
      </c>
      <c r="B272" t="s">
        <v>563</v>
      </c>
      <c r="C272" t="s">
        <v>13</v>
      </c>
      <c r="D272" t="s">
        <v>35</v>
      </c>
      <c r="E272">
        <v>215269</v>
      </c>
      <c r="F272">
        <v>0.99256277607178101</v>
      </c>
      <c r="G272">
        <f>VLOOKUP($A272,'1213 urban'!$A$4:$C$329,2,FALSE)</f>
        <v>1.0745998529494938</v>
      </c>
      <c r="H272">
        <f>VLOOKUP($A272,'1213 urban'!$A$4:$C$329,3,FALSE)</f>
        <v>57</v>
      </c>
      <c r="I272">
        <f t="shared" si="103"/>
        <v>233</v>
      </c>
      <c r="J272" t="str">
        <f t="shared" si="104"/>
        <v>Tameside</v>
      </c>
      <c r="K272">
        <f t="shared" si="105"/>
        <v>1.0745998529494938</v>
      </c>
      <c r="L272">
        <f t="shared" si="106"/>
        <v>55</v>
      </c>
      <c r="M272" t="str">
        <f t="shared" si="107"/>
        <v/>
      </c>
      <c r="N272" t="str">
        <f t="shared" si="108"/>
        <v/>
      </c>
      <c r="O272" t="str">
        <f t="shared" si="109"/>
        <v>9999</v>
      </c>
      <c r="P272" t="str">
        <f t="shared" si="110"/>
        <v/>
      </c>
      <c r="Q272" t="str">
        <f t="shared" si="111"/>
        <v/>
      </c>
      <c r="R272" t="str">
        <f t="shared" si="112"/>
        <v>9999</v>
      </c>
      <c r="S272" t="str">
        <f t="shared" si="113"/>
        <v/>
      </c>
      <c r="T272" t="str">
        <f t="shared" si="114"/>
        <v/>
      </c>
      <c r="U272" t="str">
        <f t="shared" si="115"/>
        <v>9999</v>
      </c>
      <c r="V272" t="str">
        <f t="shared" si="116"/>
        <v/>
      </c>
      <c r="W272" t="str">
        <f t="shared" si="117"/>
        <v/>
      </c>
      <c r="X272" t="str">
        <f t="shared" si="118"/>
        <v>9999</v>
      </c>
      <c r="Y272" t="str">
        <f t="shared" si="119"/>
        <v/>
      </c>
      <c r="Z272" t="str">
        <f t="shared" si="120"/>
        <v/>
      </c>
      <c r="AA272" t="str">
        <f t="shared" si="121"/>
        <v>9999</v>
      </c>
      <c r="AE272" t="s">
        <v>564</v>
      </c>
      <c r="AF272">
        <f t="shared" si="100"/>
        <v>292</v>
      </c>
      <c r="AG272">
        <f t="array" ref="AG272">INDEX($AF$1:$AF$326,MATCH(SMALL(COUNTIF($AF$1:$AF$326,"&lt;"&amp;$AF$1:$AF$326),ROW($AF272:$AG272)),COUNTIF($AF$1:$AF$326,"&lt;"&amp;$AF$1:$AF$326),0))</f>
        <v>272</v>
      </c>
      <c r="AH272" t="str">
        <f t="array" ref="AH272">INDEX($AE$1:$AE$326,SMALL(IF($AF$1:$AF$326=$AG272,ROW($AF$1:$AF$326)),COUNTIF($AG$1:$AG272,$AG272)),1)</f>
        <v>Lichfield</v>
      </c>
      <c r="AI272">
        <f t="shared" si="101"/>
        <v>1.3071895424836601</v>
      </c>
      <c r="AN272" t="e">
        <f t="shared" si="102"/>
        <v>#N/A</v>
      </c>
    </row>
    <row r="273" spans="1:40" x14ac:dyDescent="0.25">
      <c r="A273" t="s">
        <v>564</v>
      </c>
      <c r="B273" t="s">
        <v>565</v>
      </c>
      <c r="C273" t="s">
        <v>58</v>
      </c>
      <c r="D273" t="s">
        <v>23</v>
      </c>
      <c r="E273">
        <v>76003</v>
      </c>
      <c r="F273">
        <v>1</v>
      </c>
      <c r="G273">
        <f>VLOOKUP($A273,'1213 urban'!$A$4:$C$329,2,FALSE)</f>
        <v>1.5160128861095319</v>
      </c>
      <c r="H273">
        <f>VLOOKUP($A273,'1213 urban'!$A$4:$C$329,3,FALSE)</f>
        <v>32</v>
      </c>
      <c r="I273">
        <f t="shared" si="103"/>
        <v>292</v>
      </c>
      <c r="J273" t="str">
        <f t="shared" si="104"/>
        <v/>
      </c>
      <c r="K273" t="str">
        <f t="shared" si="105"/>
        <v/>
      </c>
      <c r="L273" t="str">
        <f t="shared" si="106"/>
        <v>9999</v>
      </c>
      <c r="M273" t="str">
        <f t="shared" si="107"/>
        <v/>
      </c>
      <c r="N273" t="str">
        <f t="shared" si="108"/>
        <v/>
      </c>
      <c r="O273" t="str">
        <f t="shared" si="109"/>
        <v>9999</v>
      </c>
      <c r="P273" t="str">
        <f t="shared" si="110"/>
        <v>Tamworth</v>
      </c>
      <c r="Q273">
        <f t="shared" si="111"/>
        <v>1.5160128861095319</v>
      </c>
      <c r="R273">
        <f t="shared" si="112"/>
        <v>53</v>
      </c>
      <c r="S273" t="str">
        <f t="shared" si="113"/>
        <v/>
      </c>
      <c r="T273" t="str">
        <f t="shared" si="114"/>
        <v/>
      </c>
      <c r="U273" t="str">
        <f t="shared" si="115"/>
        <v>9999</v>
      </c>
      <c r="V273" t="str">
        <f t="shared" si="116"/>
        <v/>
      </c>
      <c r="W273" t="str">
        <f t="shared" si="117"/>
        <v/>
      </c>
      <c r="X273" t="str">
        <f t="shared" si="118"/>
        <v>9999</v>
      </c>
      <c r="Y273" t="str">
        <f t="shared" si="119"/>
        <v/>
      </c>
      <c r="Z273" t="str">
        <f t="shared" si="120"/>
        <v/>
      </c>
      <c r="AA273" t="str">
        <f t="shared" si="121"/>
        <v>9999</v>
      </c>
      <c r="AE273" t="s">
        <v>566</v>
      </c>
      <c r="AF273">
        <f t="shared" si="100"/>
        <v>23</v>
      </c>
      <c r="AG273">
        <f t="array" ref="AG273">INDEX($AF$1:$AF$326,MATCH(SMALL(COUNTIF($AF$1:$AF$326,"&lt;"&amp;$AF$1:$AF$326),ROW($AF273:$AG273)),COUNTIF($AF$1:$AF$326,"&lt;"&amp;$AF$1:$AF$326),0))</f>
        <v>273</v>
      </c>
      <c r="AH273" t="str">
        <f t="array" ref="AH273">INDEX($AE$1:$AE$326,SMALL(IF($AF$1:$AF$326=$AG273,ROW($AF$1:$AF$326)),COUNTIF($AG$1:$AG273,$AG273)),1)</f>
        <v>Scarborough</v>
      </c>
      <c r="AI273">
        <f t="shared" si="101"/>
        <v>1.311114870580274</v>
      </c>
      <c r="AN273" t="e">
        <f t="shared" si="102"/>
        <v>#N/A</v>
      </c>
    </row>
    <row r="274" spans="1:40" x14ac:dyDescent="0.25">
      <c r="A274" t="s">
        <v>566</v>
      </c>
      <c r="B274" t="s">
        <v>567</v>
      </c>
      <c r="C274" t="s">
        <v>9</v>
      </c>
      <c r="D274" t="s">
        <v>28</v>
      </c>
      <c r="E274">
        <v>56368</v>
      </c>
      <c r="F274">
        <v>0.67797262514733825</v>
      </c>
      <c r="G274">
        <f>VLOOKUP($A274,'1213 urban'!$A$4:$C$329,2,FALSE)</f>
        <v>0.54985841145904935</v>
      </c>
      <c r="H274">
        <f>VLOOKUP($A274,'1213 urban'!$A$4:$C$329,3,FALSE)</f>
        <v>20</v>
      </c>
      <c r="I274">
        <f t="shared" si="103"/>
        <v>23</v>
      </c>
      <c r="J274" t="str">
        <f t="shared" si="104"/>
        <v/>
      </c>
      <c r="K274" t="str">
        <f t="shared" si="105"/>
        <v/>
      </c>
      <c r="L274" t="str">
        <f t="shared" si="106"/>
        <v>9999</v>
      </c>
      <c r="M274" t="str">
        <f t="shared" si="107"/>
        <v/>
      </c>
      <c r="N274" t="str">
        <f t="shared" si="108"/>
        <v/>
      </c>
      <c r="O274" t="str">
        <f t="shared" si="109"/>
        <v>9999</v>
      </c>
      <c r="P274" t="str">
        <f t="shared" si="110"/>
        <v/>
      </c>
      <c r="Q274" t="str">
        <f t="shared" si="111"/>
        <v/>
      </c>
      <c r="R274" t="str">
        <f t="shared" si="112"/>
        <v>9999</v>
      </c>
      <c r="S274" t="str">
        <f t="shared" si="113"/>
        <v>Tandridge</v>
      </c>
      <c r="T274">
        <f t="shared" si="114"/>
        <v>0.54985841145904935</v>
      </c>
      <c r="U274">
        <f t="shared" si="115"/>
        <v>7</v>
      </c>
      <c r="V274" t="str">
        <f t="shared" si="116"/>
        <v/>
      </c>
      <c r="W274" t="str">
        <f t="shared" si="117"/>
        <v/>
      </c>
      <c r="X274" t="str">
        <f t="shared" si="118"/>
        <v>9999</v>
      </c>
      <c r="Y274" t="str">
        <f t="shared" si="119"/>
        <v/>
      </c>
      <c r="Z274" t="str">
        <f t="shared" si="120"/>
        <v/>
      </c>
      <c r="AA274" t="str">
        <f t="shared" si="121"/>
        <v>9999</v>
      </c>
      <c r="AE274" t="s">
        <v>568</v>
      </c>
      <c r="AF274">
        <f t="shared" si="100"/>
        <v>86</v>
      </c>
      <c r="AG274">
        <f t="array" ref="AG274">INDEX($AF$1:$AF$326,MATCH(SMALL(COUNTIF($AF$1:$AF$326,"&lt;"&amp;$AF$1:$AF$326),ROW($AF274:$AG274)),COUNTIF($AF$1:$AF$326,"&lt;"&amp;$AF$1:$AF$326),0))</f>
        <v>274</v>
      </c>
      <c r="AH274" t="str">
        <f t="array" ref="AH274">INDEX($AE$1:$AE$326,SMALL(IF($AF$1:$AF$326=$AG274,ROW($AF$1:$AF$326)),COUNTIF($AG$1:$AG274,$AG274)),1)</f>
        <v>Preston</v>
      </c>
      <c r="AI274">
        <f t="shared" si="101"/>
        <v>1.3113881708985859</v>
      </c>
      <c r="AN274" t="e">
        <f t="shared" si="102"/>
        <v>#N/A</v>
      </c>
    </row>
    <row r="275" spans="1:40" x14ac:dyDescent="0.25">
      <c r="A275" t="s">
        <v>568</v>
      </c>
      <c r="B275" t="s">
        <v>569</v>
      </c>
      <c r="C275" t="s">
        <v>51</v>
      </c>
      <c r="D275" t="s">
        <v>18</v>
      </c>
      <c r="E275">
        <v>76975</v>
      </c>
      <c r="F275">
        <v>0.70374569158613631</v>
      </c>
      <c r="G275">
        <f>VLOOKUP($A275,'1213 urban'!$A$4:$C$329,2,FALSE)</f>
        <v>0.70588235294117652</v>
      </c>
      <c r="H275">
        <f>VLOOKUP($A275,'1213 urban'!$A$4:$C$329,3,FALSE)</f>
        <v>21</v>
      </c>
      <c r="I275">
        <f t="shared" si="103"/>
        <v>86</v>
      </c>
      <c r="J275" t="str">
        <f t="shared" si="104"/>
        <v/>
      </c>
      <c r="K275" t="str">
        <f t="shared" si="105"/>
        <v/>
      </c>
      <c r="L275" t="str">
        <f t="shared" si="106"/>
        <v>9999</v>
      </c>
      <c r="M275" t="str">
        <f t="shared" si="107"/>
        <v/>
      </c>
      <c r="N275" t="str">
        <f t="shared" si="108"/>
        <v/>
      </c>
      <c r="O275" t="str">
        <f t="shared" si="109"/>
        <v>9999</v>
      </c>
      <c r="P275" t="str">
        <f t="shared" si="110"/>
        <v/>
      </c>
      <c r="Q275" t="str">
        <f t="shared" si="111"/>
        <v/>
      </c>
      <c r="R275" t="str">
        <f t="shared" si="112"/>
        <v>9999</v>
      </c>
      <c r="S275" t="str">
        <f t="shared" si="113"/>
        <v/>
      </c>
      <c r="T275" t="str">
        <f t="shared" si="114"/>
        <v/>
      </c>
      <c r="U275" t="str">
        <f t="shared" si="115"/>
        <v>9999</v>
      </c>
      <c r="V275" t="str">
        <f t="shared" si="116"/>
        <v/>
      </c>
      <c r="W275" t="str">
        <f t="shared" si="117"/>
        <v/>
      </c>
      <c r="X275" t="str">
        <f t="shared" si="118"/>
        <v>9999</v>
      </c>
      <c r="Y275" t="str">
        <f t="shared" si="119"/>
        <v>Taunton Deane</v>
      </c>
      <c r="Z275">
        <f t="shared" si="120"/>
        <v>0.70588235294117652</v>
      </c>
      <c r="AA275">
        <f t="shared" si="121"/>
        <v>18</v>
      </c>
      <c r="AE275" t="s">
        <v>570</v>
      </c>
      <c r="AF275">
        <f t="shared" si="100"/>
        <v>87</v>
      </c>
      <c r="AG275">
        <f t="array" ref="AG275">INDEX($AF$1:$AF$326,MATCH(SMALL(COUNTIF($AF$1:$AF$326,"&lt;"&amp;$AF$1:$AF$326),ROW($AF275:$AG275)),COUNTIF($AF$1:$AF$326,"&lt;"&amp;$AF$1:$AF$326),0))</f>
        <v>275</v>
      </c>
      <c r="AH275" t="str">
        <f t="array" ref="AH275">INDEX($AE$1:$AE$326,SMALL(IF($AF$1:$AF$326=$AG275,ROW($AF$1:$AF$326)),COUNTIF($AG$1:$AG275,$AG275)),1)</f>
        <v>Oadby and Wigston</v>
      </c>
      <c r="AI275">
        <f t="shared" si="101"/>
        <v>1.314333148865523</v>
      </c>
      <c r="AN275" t="e">
        <f t="shared" si="102"/>
        <v>#N/A</v>
      </c>
    </row>
    <row r="276" spans="1:40" x14ac:dyDescent="0.25">
      <c r="A276" t="s">
        <v>570</v>
      </c>
      <c r="B276" t="s">
        <v>571</v>
      </c>
      <c r="C276" t="s">
        <v>51</v>
      </c>
      <c r="D276" t="s">
        <v>14</v>
      </c>
      <c r="E276">
        <v>65676</v>
      </c>
      <c r="F276">
        <v>0.51595163837191949</v>
      </c>
      <c r="G276">
        <f>VLOOKUP($A276,'1213 urban'!$A$4:$C$329,2,FALSE)</f>
        <v>0.71341642536405214</v>
      </c>
      <c r="H276">
        <f>VLOOKUP($A276,'1213 urban'!$A$4:$C$329,3,FALSE)</f>
        <v>17</v>
      </c>
      <c r="I276">
        <f t="shared" si="103"/>
        <v>87</v>
      </c>
      <c r="J276" t="str">
        <f t="shared" si="104"/>
        <v/>
      </c>
      <c r="K276" t="str">
        <f t="shared" si="105"/>
        <v/>
      </c>
      <c r="L276" t="str">
        <f t="shared" si="106"/>
        <v>9999</v>
      </c>
      <c r="M276" t="str">
        <f t="shared" si="107"/>
        <v/>
      </c>
      <c r="N276" t="str">
        <f t="shared" si="108"/>
        <v/>
      </c>
      <c r="O276" t="str">
        <f t="shared" si="109"/>
        <v>9999</v>
      </c>
      <c r="P276" t="str">
        <f t="shared" si="110"/>
        <v/>
      </c>
      <c r="Q276" t="str">
        <f t="shared" si="111"/>
        <v/>
      </c>
      <c r="R276" t="str">
        <f t="shared" si="112"/>
        <v>9999</v>
      </c>
      <c r="S276" t="str">
        <f t="shared" si="113"/>
        <v/>
      </c>
      <c r="T276" t="str">
        <f t="shared" si="114"/>
        <v/>
      </c>
      <c r="U276" t="str">
        <f t="shared" si="115"/>
        <v>9999</v>
      </c>
      <c r="V276" t="str">
        <f t="shared" si="116"/>
        <v>Teignbridge</v>
      </c>
      <c r="W276">
        <f t="shared" si="117"/>
        <v>0.71341642536405214</v>
      </c>
      <c r="X276">
        <f t="shared" si="118"/>
        <v>9</v>
      </c>
      <c r="Y276" t="str">
        <f t="shared" si="119"/>
        <v/>
      </c>
      <c r="Z276" t="str">
        <f t="shared" si="120"/>
        <v/>
      </c>
      <c r="AA276" t="str">
        <f t="shared" si="121"/>
        <v>9999</v>
      </c>
      <c r="AE276" t="s">
        <v>572</v>
      </c>
      <c r="AF276">
        <f t="shared" si="100"/>
        <v>242</v>
      </c>
      <c r="AG276">
        <f t="array" ref="AG276">INDEX($AF$1:$AF$326,MATCH(SMALL(COUNTIF($AF$1:$AF$326,"&lt;"&amp;$AF$1:$AF$326),ROW($AF276:$AG276)),COUNTIF($AF$1:$AF$326,"&lt;"&amp;$AF$1:$AF$326),0))</f>
        <v>276</v>
      </c>
      <c r="AH276" t="str">
        <f t="array" ref="AH276">INDEX($AE$1:$AE$326,SMALL(IF($AF$1:$AF$326=$AG276,ROW($AF$1:$AF$326)),COUNTIF($AG$1:$AG276,$AG276)),1)</f>
        <v>Rotherham</v>
      </c>
      <c r="AI276">
        <f t="shared" si="101"/>
        <v>1.3225401892600614</v>
      </c>
      <c r="AN276" t="e">
        <f t="shared" si="102"/>
        <v>#N/A</v>
      </c>
    </row>
    <row r="277" spans="1:40" x14ac:dyDescent="0.25">
      <c r="A277" t="s">
        <v>572</v>
      </c>
      <c r="B277" t="s">
        <v>573</v>
      </c>
      <c r="C277" t="s">
        <v>58</v>
      </c>
      <c r="D277" t="s">
        <v>23</v>
      </c>
      <c r="E277">
        <v>150676</v>
      </c>
      <c r="F277">
        <v>0.92659258484868978</v>
      </c>
      <c r="G277">
        <f>VLOOKUP($A277,'1213 urban'!$A$4:$C$329,2,FALSE)</f>
        <v>1.1042840558371323</v>
      </c>
      <c r="H277">
        <f>VLOOKUP($A277,'1213 urban'!$A$4:$C$329,3,FALSE)</f>
        <v>39</v>
      </c>
      <c r="I277">
        <f t="shared" si="103"/>
        <v>242</v>
      </c>
      <c r="J277" t="str">
        <f t="shared" si="104"/>
        <v/>
      </c>
      <c r="K277" t="str">
        <f t="shared" si="105"/>
        <v/>
      </c>
      <c r="L277" t="str">
        <f t="shared" si="106"/>
        <v>9999</v>
      </c>
      <c r="M277" t="str">
        <f t="shared" si="107"/>
        <v/>
      </c>
      <c r="N277" t="str">
        <f t="shared" si="108"/>
        <v/>
      </c>
      <c r="O277" t="str">
        <f t="shared" si="109"/>
        <v>9999</v>
      </c>
      <c r="P277" t="str">
        <f t="shared" si="110"/>
        <v>Telford and Wrekin</v>
      </c>
      <c r="Q277">
        <f t="shared" si="111"/>
        <v>1.1042840558371323</v>
      </c>
      <c r="R277">
        <f t="shared" si="112"/>
        <v>47</v>
      </c>
      <c r="S277" t="str">
        <f t="shared" si="113"/>
        <v/>
      </c>
      <c r="T277" t="str">
        <f t="shared" si="114"/>
        <v/>
      </c>
      <c r="U277" t="str">
        <f t="shared" si="115"/>
        <v>9999</v>
      </c>
      <c r="V277" t="str">
        <f t="shared" si="116"/>
        <v/>
      </c>
      <c r="W277" t="str">
        <f t="shared" si="117"/>
        <v/>
      </c>
      <c r="X277" t="str">
        <f t="shared" si="118"/>
        <v>9999</v>
      </c>
      <c r="Y277" t="str">
        <f t="shared" si="119"/>
        <v/>
      </c>
      <c r="Z277" t="str">
        <f t="shared" si="120"/>
        <v/>
      </c>
      <c r="AA277" t="str">
        <f t="shared" si="121"/>
        <v>9999</v>
      </c>
      <c r="AE277" t="s">
        <v>574</v>
      </c>
      <c r="AF277">
        <f t="shared" si="100"/>
        <v>122</v>
      </c>
      <c r="AG277">
        <f t="array" ref="AG277">INDEX($AF$1:$AF$326,MATCH(SMALL(COUNTIF($AF$1:$AF$326,"&lt;"&amp;$AF$1:$AF$326),ROW($AF277:$AG277)),COUNTIF($AF$1:$AF$326,"&lt;"&amp;$AF$1:$AF$326),0))</f>
        <v>277</v>
      </c>
      <c r="AH277" t="str">
        <f t="array" ref="AH277">INDEX($AE$1:$AE$326,SMALL(IF($AF$1:$AF$326=$AG277,ROW($AF$1:$AF$326)),COUNTIF($AG$1:$AG277,$AG277)),1)</f>
        <v>Leeds</v>
      </c>
      <c r="AI277">
        <f t="shared" si="101"/>
        <v>1.3437877555045985</v>
      </c>
      <c r="AN277" t="e">
        <f t="shared" si="102"/>
        <v>#N/A</v>
      </c>
    </row>
    <row r="278" spans="1:40" x14ac:dyDescent="0.25">
      <c r="A278" t="s">
        <v>574</v>
      </c>
      <c r="B278" t="s">
        <v>575</v>
      </c>
      <c r="C278" t="s">
        <v>31</v>
      </c>
      <c r="D278" t="s">
        <v>28</v>
      </c>
      <c r="E278">
        <v>97425</v>
      </c>
      <c r="F278">
        <v>0.65587069064176706</v>
      </c>
      <c r="G278">
        <f>VLOOKUP($A278,'1213 urban'!$A$4:$C$329,2,FALSE)</f>
        <v>0.7876496534341525</v>
      </c>
      <c r="H278">
        <f>VLOOKUP($A278,'1213 urban'!$A$4:$C$329,3,FALSE)</f>
        <v>10</v>
      </c>
      <c r="I278">
        <f t="shared" si="103"/>
        <v>122</v>
      </c>
      <c r="J278" t="str">
        <f t="shared" si="104"/>
        <v/>
      </c>
      <c r="K278" t="str">
        <f t="shared" si="105"/>
        <v/>
      </c>
      <c r="L278" t="str">
        <f t="shared" si="106"/>
        <v>9999</v>
      </c>
      <c r="M278" t="str">
        <f t="shared" si="107"/>
        <v/>
      </c>
      <c r="N278" t="str">
        <f t="shared" si="108"/>
        <v/>
      </c>
      <c r="O278" t="str">
        <f t="shared" si="109"/>
        <v>9999</v>
      </c>
      <c r="P278" t="str">
        <f t="shared" si="110"/>
        <v/>
      </c>
      <c r="Q278" t="str">
        <f t="shared" si="111"/>
        <v/>
      </c>
      <c r="R278" t="str">
        <f t="shared" si="112"/>
        <v>9999</v>
      </c>
      <c r="S278" t="str">
        <f t="shared" si="113"/>
        <v>Tendring</v>
      </c>
      <c r="T278">
        <f t="shared" si="114"/>
        <v>0.7876496534341525</v>
      </c>
      <c r="U278">
        <f t="shared" si="115"/>
        <v>30</v>
      </c>
      <c r="V278" t="str">
        <f t="shared" si="116"/>
        <v/>
      </c>
      <c r="W278" t="str">
        <f t="shared" si="117"/>
        <v/>
      </c>
      <c r="X278" t="str">
        <f t="shared" si="118"/>
        <v>9999</v>
      </c>
      <c r="Y278" t="str">
        <f t="shared" si="119"/>
        <v/>
      </c>
      <c r="Z278" t="str">
        <f t="shared" si="120"/>
        <v/>
      </c>
      <c r="AA278" t="str">
        <f t="shared" si="121"/>
        <v>9999</v>
      </c>
      <c r="AE278" t="s">
        <v>576</v>
      </c>
      <c r="AF278">
        <f t="shared" si="100"/>
        <v>44</v>
      </c>
      <c r="AG278">
        <f t="array" ref="AG278">INDEX($AF$1:$AF$326,MATCH(SMALL(COUNTIF($AF$1:$AF$326,"&lt;"&amp;$AF$1:$AF$326),ROW($AF278:$AG278)),COUNTIF($AF$1:$AF$326,"&lt;"&amp;$AF$1:$AF$326),0))</f>
        <v>278</v>
      </c>
      <c r="AH278" t="str">
        <f t="array" ref="AH278">INDEX($AE$1:$AE$326,SMALL(IF($AF$1:$AF$326=$AG278,ROW($AF$1:$AF$326)),COUNTIF($AG$1:$AG278,$AG278)),1)</f>
        <v>Castle Point</v>
      </c>
      <c r="AI278">
        <f t="shared" si="101"/>
        <v>1.3481392131124279</v>
      </c>
      <c r="AN278" t="e">
        <f t="shared" si="102"/>
        <v>#N/A</v>
      </c>
    </row>
    <row r="279" spans="1:40" x14ac:dyDescent="0.25">
      <c r="A279" t="s">
        <v>576</v>
      </c>
      <c r="B279" t="s">
        <v>577</v>
      </c>
      <c r="C279" t="s">
        <v>9</v>
      </c>
      <c r="D279" t="s">
        <v>28</v>
      </c>
      <c r="E279">
        <v>70131</v>
      </c>
      <c r="F279">
        <v>0.61808487198695627</v>
      </c>
      <c r="G279">
        <f>VLOOKUP($A279,'1213 urban'!$A$4:$C$329,2,FALSE)</f>
        <v>0.61259912194125854</v>
      </c>
      <c r="H279">
        <f>VLOOKUP($A279,'1213 urban'!$A$4:$C$329,3,FALSE)</f>
        <v>18</v>
      </c>
      <c r="I279">
        <f t="shared" si="103"/>
        <v>44</v>
      </c>
      <c r="J279" t="str">
        <f t="shared" si="104"/>
        <v/>
      </c>
      <c r="K279" t="str">
        <f t="shared" si="105"/>
        <v/>
      </c>
      <c r="L279" t="str">
        <f t="shared" si="106"/>
        <v>9999</v>
      </c>
      <c r="M279" t="str">
        <f t="shared" si="107"/>
        <v/>
      </c>
      <c r="N279" t="str">
        <f t="shared" si="108"/>
        <v/>
      </c>
      <c r="O279" t="str">
        <f t="shared" si="109"/>
        <v>9999</v>
      </c>
      <c r="P279" t="str">
        <f t="shared" si="110"/>
        <v/>
      </c>
      <c r="Q279" t="str">
        <f t="shared" si="111"/>
        <v/>
      </c>
      <c r="R279" t="str">
        <f t="shared" si="112"/>
        <v>9999</v>
      </c>
      <c r="S279" t="str">
        <f t="shared" si="113"/>
        <v>Test Valley</v>
      </c>
      <c r="T279">
        <f t="shared" si="114"/>
        <v>0.61259912194125854</v>
      </c>
      <c r="U279">
        <f t="shared" si="115"/>
        <v>14</v>
      </c>
      <c r="V279" t="str">
        <f t="shared" si="116"/>
        <v/>
      </c>
      <c r="W279" t="str">
        <f t="shared" si="117"/>
        <v/>
      </c>
      <c r="X279" t="str">
        <f t="shared" si="118"/>
        <v>9999</v>
      </c>
      <c r="Y279" t="str">
        <f t="shared" si="119"/>
        <v/>
      </c>
      <c r="Z279" t="str">
        <f t="shared" si="120"/>
        <v/>
      </c>
      <c r="AA279" t="str">
        <f t="shared" si="121"/>
        <v>9999</v>
      </c>
      <c r="AE279" t="s">
        <v>578</v>
      </c>
      <c r="AF279">
        <f t="shared" si="100"/>
        <v>178</v>
      </c>
      <c r="AG279">
        <f t="array" ref="AG279">INDEX($AF$1:$AF$326,MATCH(SMALL(COUNTIF($AF$1:$AF$326,"&lt;"&amp;$AF$1:$AF$326),ROW($AF279:$AG279)),COUNTIF($AF$1:$AF$326,"&lt;"&amp;$AF$1:$AF$326),0))</f>
        <v>279</v>
      </c>
      <c r="AH279" t="str">
        <f t="array" ref="AH279">INDEX($AE$1:$AE$326,SMALL(IF($AF$1:$AF$326=$AG279,ROW($AF$1:$AF$326)),COUNTIF($AG$1:$AG279,$AG279)),1)</f>
        <v>Gateshead</v>
      </c>
      <c r="AI279">
        <f t="shared" si="101"/>
        <v>1.3482574408547443</v>
      </c>
      <c r="AN279" t="e">
        <f t="shared" si="102"/>
        <v>#N/A</v>
      </c>
    </row>
    <row r="280" spans="1:40" x14ac:dyDescent="0.25">
      <c r="A280" t="s">
        <v>578</v>
      </c>
      <c r="B280" t="s">
        <v>579</v>
      </c>
      <c r="C280" t="s">
        <v>51</v>
      </c>
      <c r="D280" t="s">
        <v>28</v>
      </c>
      <c r="E280">
        <v>51825</v>
      </c>
      <c r="F280">
        <v>0.63441057656995958</v>
      </c>
      <c r="G280">
        <f>VLOOKUP($A280,'1213 urban'!$A$4:$C$329,2,FALSE)</f>
        <v>0.91765569558301729</v>
      </c>
      <c r="H280">
        <f>VLOOKUP($A280,'1213 urban'!$A$4:$C$329,3,FALSE)</f>
        <v>15</v>
      </c>
      <c r="I280">
        <f t="shared" si="103"/>
        <v>178</v>
      </c>
      <c r="J280" t="str">
        <f t="shared" si="104"/>
        <v/>
      </c>
      <c r="K280" t="str">
        <f t="shared" si="105"/>
        <v/>
      </c>
      <c r="L280" t="str">
        <f t="shared" si="106"/>
        <v>9999</v>
      </c>
      <c r="M280" t="str">
        <f t="shared" si="107"/>
        <v/>
      </c>
      <c r="N280" t="str">
        <f t="shared" si="108"/>
        <v/>
      </c>
      <c r="O280" t="str">
        <f t="shared" si="109"/>
        <v>9999</v>
      </c>
      <c r="P280" t="str">
        <f t="shared" si="110"/>
        <v/>
      </c>
      <c r="Q280" t="str">
        <f t="shared" si="111"/>
        <v/>
      </c>
      <c r="R280" t="str">
        <f t="shared" si="112"/>
        <v>9999</v>
      </c>
      <c r="S280" t="str">
        <f t="shared" si="113"/>
        <v>Tewkesbury</v>
      </c>
      <c r="T280">
        <f t="shared" si="114"/>
        <v>0.91765569558301729</v>
      </c>
      <c r="U280">
        <f t="shared" si="115"/>
        <v>38</v>
      </c>
      <c r="V280" t="str">
        <f t="shared" si="116"/>
        <v/>
      </c>
      <c r="W280" t="str">
        <f t="shared" si="117"/>
        <v/>
      </c>
      <c r="X280" t="str">
        <f t="shared" si="118"/>
        <v>9999</v>
      </c>
      <c r="Y280" t="str">
        <f t="shared" si="119"/>
        <v/>
      </c>
      <c r="Z280" t="str">
        <f t="shared" si="120"/>
        <v/>
      </c>
      <c r="AA280" t="str">
        <f t="shared" si="121"/>
        <v>9999</v>
      </c>
      <c r="AE280" t="s">
        <v>580</v>
      </c>
      <c r="AF280">
        <f t="shared" si="100"/>
        <v>132</v>
      </c>
      <c r="AG280">
        <f t="array" ref="AG280">INDEX($AF$1:$AF$326,MATCH(SMALL(COUNTIF($AF$1:$AF$326,"&lt;"&amp;$AF$1:$AF$326),ROW($AF280:$AG280)),COUNTIF($AF$1:$AF$326,"&lt;"&amp;$AF$1:$AF$326),0))</f>
        <v>280</v>
      </c>
      <c r="AH280" t="str">
        <f t="array" ref="AH280">INDEX($AE$1:$AE$326,SMALL(IF($AF$1:$AF$326=$AG280,ROW($AF$1:$AF$326)),COUNTIF($AG$1:$AG280,$AG280)),1)</f>
        <v>Braintree</v>
      </c>
      <c r="AI280">
        <f t="shared" si="101"/>
        <v>1.3489208633093526</v>
      </c>
      <c r="AN280" t="e">
        <f t="shared" si="102"/>
        <v>#N/A</v>
      </c>
    </row>
    <row r="281" spans="1:40" x14ac:dyDescent="0.25">
      <c r="A281" t="s">
        <v>580</v>
      </c>
      <c r="B281" t="s">
        <v>581</v>
      </c>
      <c r="C281" t="s">
        <v>9</v>
      </c>
      <c r="D281" t="s">
        <v>23</v>
      </c>
      <c r="E281">
        <v>123520</v>
      </c>
      <c r="F281">
        <v>0.9345610544076145</v>
      </c>
      <c r="G281">
        <f>VLOOKUP($A281,'1213 urban'!$A$4:$C$329,2,FALSE)</f>
        <v>0.80220431795193747</v>
      </c>
      <c r="H281">
        <f>VLOOKUP($A281,'1213 urban'!$A$4:$C$329,3,FALSE)</f>
        <v>23</v>
      </c>
      <c r="I281">
        <f t="shared" si="103"/>
        <v>132</v>
      </c>
      <c r="J281" t="str">
        <f t="shared" si="104"/>
        <v/>
      </c>
      <c r="K281" t="str">
        <f t="shared" si="105"/>
        <v/>
      </c>
      <c r="L281" t="str">
        <f t="shared" si="106"/>
        <v>9999</v>
      </c>
      <c r="M281" t="str">
        <f t="shared" si="107"/>
        <v/>
      </c>
      <c r="N281" t="str">
        <f t="shared" si="108"/>
        <v/>
      </c>
      <c r="O281" t="str">
        <f t="shared" si="109"/>
        <v>9999</v>
      </c>
      <c r="P281" t="str">
        <f t="shared" si="110"/>
        <v>Thanet</v>
      </c>
      <c r="Q281">
        <f t="shared" si="111"/>
        <v>0.80220431795193747</v>
      </c>
      <c r="R281">
        <f t="shared" si="112"/>
        <v>18</v>
      </c>
      <c r="S281" t="str">
        <f t="shared" si="113"/>
        <v/>
      </c>
      <c r="T281" t="str">
        <f t="shared" si="114"/>
        <v/>
      </c>
      <c r="U281" t="str">
        <f t="shared" si="115"/>
        <v>9999</v>
      </c>
      <c r="V281" t="str">
        <f t="shared" si="116"/>
        <v/>
      </c>
      <c r="W281" t="str">
        <f t="shared" si="117"/>
        <v/>
      </c>
      <c r="X281" t="str">
        <f t="shared" si="118"/>
        <v>9999</v>
      </c>
      <c r="Y281" t="str">
        <f t="shared" si="119"/>
        <v/>
      </c>
      <c r="Z281" t="str">
        <f t="shared" si="120"/>
        <v/>
      </c>
      <c r="AA281" t="str">
        <f t="shared" si="121"/>
        <v>9999</v>
      </c>
      <c r="AE281" t="s">
        <v>582</v>
      </c>
      <c r="AF281">
        <f t="shared" si="100"/>
        <v>171</v>
      </c>
      <c r="AG281">
        <f t="array" ref="AG281">INDEX($AF$1:$AF$326,MATCH(SMALL(COUNTIF($AF$1:$AF$326,"&lt;"&amp;$AF$1:$AF$326),ROW($AF281:$AG281)),COUNTIF($AF$1:$AF$326,"&lt;"&amp;$AF$1:$AF$326),0))</f>
        <v>281</v>
      </c>
      <c r="AH281" t="str">
        <f t="array" ref="AH281">INDEX($AE$1:$AE$326,SMALL(IF($AF$1:$AF$326=$AG281,ROW($AF$1:$AF$326)),COUNTIF($AG$1:$AG281,$AG281)),1)</f>
        <v>East Staffordshire</v>
      </c>
      <c r="AI281">
        <f t="shared" si="101"/>
        <v>1.3556407882555217</v>
      </c>
      <c r="AN281" t="e">
        <f t="shared" si="102"/>
        <v>#N/A</v>
      </c>
    </row>
    <row r="282" spans="1:40" x14ac:dyDescent="0.25">
      <c r="A282" t="s">
        <v>582</v>
      </c>
      <c r="B282" t="s">
        <v>583</v>
      </c>
      <c r="C282" t="s">
        <v>31</v>
      </c>
      <c r="D282" t="s">
        <v>35</v>
      </c>
      <c r="E282">
        <v>82603</v>
      </c>
      <c r="F282">
        <v>0.92883326586605497</v>
      </c>
      <c r="G282">
        <f>VLOOKUP($A282,'1213 urban'!$A$4:$C$329,2,FALSE)</f>
        <v>0.89411406612639355</v>
      </c>
      <c r="H282">
        <f>VLOOKUP($A282,'1213 urban'!$A$4:$C$329,3,FALSE)</f>
        <v>47</v>
      </c>
      <c r="I282">
        <f t="shared" si="103"/>
        <v>171</v>
      </c>
      <c r="J282" t="str">
        <f t="shared" si="104"/>
        <v>Three Rivers</v>
      </c>
      <c r="K282">
        <f t="shared" si="105"/>
        <v>0.89411406612639355</v>
      </c>
      <c r="L282">
        <f t="shared" si="106"/>
        <v>39</v>
      </c>
      <c r="M282" t="str">
        <f t="shared" si="107"/>
        <v/>
      </c>
      <c r="N282" t="str">
        <f t="shared" si="108"/>
        <v/>
      </c>
      <c r="O282" t="str">
        <f t="shared" si="109"/>
        <v>9999</v>
      </c>
      <c r="P282" t="str">
        <f t="shared" si="110"/>
        <v/>
      </c>
      <c r="Q282" t="str">
        <f t="shared" si="111"/>
        <v/>
      </c>
      <c r="R282" t="str">
        <f t="shared" si="112"/>
        <v>9999</v>
      </c>
      <c r="S282" t="str">
        <f t="shared" si="113"/>
        <v/>
      </c>
      <c r="T282" t="str">
        <f t="shared" si="114"/>
        <v/>
      </c>
      <c r="U282" t="str">
        <f t="shared" si="115"/>
        <v>9999</v>
      </c>
      <c r="V282" t="str">
        <f t="shared" si="116"/>
        <v/>
      </c>
      <c r="W282" t="str">
        <f t="shared" si="117"/>
        <v/>
      </c>
      <c r="X282" t="str">
        <f t="shared" si="118"/>
        <v>9999</v>
      </c>
      <c r="Y282" t="str">
        <f t="shared" si="119"/>
        <v/>
      </c>
      <c r="Z282" t="str">
        <f t="shared" si="120"/>
        <v/>
      </c>
      <c r="AA282" t="str">
        <f t="shared" si="121"/>
        <v>9999</v>
      </c>
      <c r="AE282" t="s">
        <v>584</v>
      </c>
      <c r="AF282">
        <f t="shared" si="100"/>
        <v>219</v>
      </c>
      <c r="AG282">
        <f t="array" ref="AG282">INDEX($AF$1:$AF$326,MATCH(SMALL(COUNTIF($AF$1:$AF$326,"&lt;"&amp;$AF$1:$AF$326),ROW($AF282:$AG282)),COUNTIF($AF$1:$AF$326,"&lt;"&amp;$AF$1:$AF$326),0))</f>
        <v>282</v>
      </c>
      <c r="AH282" t="str">
        <f t="array" ref="AH282">INDEX($AE$1:$AE$326,SMALL(IF($AF$1:$AF$326=$AG282,ROW($AF$1:$AF$326)),COUNTIF($AG$1:$AG282,$AG282)),1)</f>
        <v>South Staffordshire</v>
      </c>
      <c r="AI282">
        <f t="shared" si="101"/>
        <v>1.3572613482129392</v>
      </c>
      <c r="AN282" t="e">
        <f t="shared" si="102"/>
        <v>#N/A</v>
      </c>
    </row>
    <row r="283" spans="1:40" x14ac:dyDescent="0.25">
      <c r="A283" t="s">
        <v>584</v>
      </c>
      <c r="B283" t="s">
        <v>585</v>
      </c>
      <c r="C283" t="s">
        <v>31</v>
      </c>
      <c r="D283" t="s">
        <v>23</v>
      </c>
      <c r="E283">
        <v>139731</v>
      </c>
      <c r="F283">
        <v>0.87518946748675297</v>
      </c>
      <c r="G283">
        <f>VLOOKUP($A283,'1213 urban'!$A$4:$C$329,2,FALSE)</f>
        <v>1.025232101156234</v>
      </c>
      <c r="H283">
        <f>VLOOKUP($A283,'1213 urban'!$A$4:$C$329,3,FALSE)</f>
        <v>36</v>
      </c>
      <c r="I283">
        <f t="shared" si="103"/>
        <v>219</v>
      </c>
      <c r="J283" t="str">
        <f t="shared" si="104"/>
        <v/>
      </c>
      <c r="K283" t="str">
        <f t="shared" si="105"/>
        <v/>
      </c>
      <c r="L283" t="str">
        <f t="shared" si="106"/>
        <v>9999</v>
      </c>
      <c r="M283" t="str">
        <f t="shared" si="107"/>
        <v/>
      </c>
      <c r="N283" t="str">
        <f t="shared" si="108"/>
        <v/>
      </c>
      <c r="O283" t="str">
        <f t="shared" si="109"/>
        <v>9999</v>
      </c>
      <c r="P283" t="str">
        <f t="shared" si="110"/>
        <v>Thurrock</v>
      </c>
      <c r="Q283">
        <f t="shared" si="111"/>
        <v>1.025232101156234</v>
      </c>
      <c r="R283">
        <f t="shared" si="112"/>
        <v>43</v>
      </c>
      <c r="S283" t="str">
        <f t="shared" si="113"/>
        <v/>
      </c>
      <c r="T283" t="str">
        <f t="shared" si="114"/>
        <v/>
      </c>
      <c r="U283" t="str">
        <f t="shared" si="115"/>
        <v>9999</v>
      </c>
      <c r="V283" t="str">
        <f t="shared" si="116"/>
        <v/>
      </c>
      <c r="W283" t="str">
        <f t="shared" si="117"/>
        <v/>
      </c>
      <c r="X283" t="str">
        <f t="shared" si="118"/>
        <v>9999</v>
      </c>
      <c r="Y283" t="str">
        <f t="shared" si="119"/>
        <v/>
      </c>
      <c r="Z283" t="str">
        <f t="shared" si="120"/>
        <v/>
      </c>
      <c r="AA283" t="str">
        <f t="shared" si="121"/>
        <v>9999</v>
      </c>
      <c r="AE283" t="s">
        <v>586</v>
      </c>
      <c r="AF283">
        <f t="shared" si="100"/>
        <v>74</v>
      </c>
      <c r="AG283">
        <f t="array" ref="AG283">INDEX($AF$1:$AF$326,MATCH(SMALL(COUNTIF($AF$1:$AF$326,"&lt;"&amp;$AF$1:$AF$326),ROW($AF283:$AG283)),COUNTIF($AF$1:$AF$326,"&lt;"&amp;$AF$1:$AF$326),0))</f>
        <v>283</v>
      </c>
      <c r="AH283" t="str">
        <f t="array" ref="AH283">INDEX($AE$1:$AE$326,SMALL(IF($AF$1:$AF$326=$AG283,ROW($AF$1:$AF$326)),COUNTIF($AG$1:$AG283,$AG283)),1)</f>
        <v>Wyre</v>
      </c>
      <c r="AI283">
        <f t="shared" si="101"/>
        <v>1.3745354579239424</v>
      </c>
      <c r="AN283" t="e">
        <f t="shared" si="102"/>
        <v>#N/A</v>
      </c>
    </row>
    <row r="284" spans="1:40" x14ac:dyDescent="0.25">
      <c r="A284" t="s">
        <v>586</v>
      </c>
      <c r="B284" t="s">
        <v>587</v>
      </c>
      <c r="C284" t="s">
        <v>9</v>
      </c>
      <c r="D284" t="s">
        <v>28</v>
      </c>
      <c r="E284">
        <v>67622</v>
      </c>
      <c r="F284">
        <v>0.56936211774215273</v>
      </c>
      <c r="G284">
        <f>VLOOKUP($A284,'1213 urban'!$A$4:$C$329,2,FALSE)</f>
        <v>0.68576880646411642</v>
      </c>
      <c r="H284">
        <f>VLOOKUP($A284,'1213 urban'!$A$4:$C$329,3,FALSE)</f>
        <v>23</v>
      </c>
      <c r="I284">
        <f t="shared" si="103"/>
        <v>74</v>
      </c>
      <c r="J284" t="str">
        <f t="shared" si="104"/>
        <v/>
      </c>
      <c r="K284" t="str">
        <f t="shared" si="105"/>
        <v/>
      </c>
      <c r="L284" t="str">
        <f t="shared" si="106"/>
        <v>9999</v>
      </c>
      <c r="M284" t="str">
        <f t="shared" si="107"/>
        <v/>
      </c>
      <c r="N284" t="str">
        <f t="shared" si="108"/>
        <v/>
      </c>
      <c r="O284" t="str">
        <f t="shared" si="109"/>
        <v>9999</v>
      </c>
      <c r="P284" t="str">
        <f t="shared" si="110"/>
        <v/>
      </c>
      <c r="Q284" t="str">
        <f t="shared" si="111"/>
        <v/>
      </c>
      <c r="R284" t="str">
        <f t="shared" si="112"/>
        <v>9999</v>
      </c>
      <c r="S284" t="str">
        <f t="shared" si="113"/>
        <v>Tonbridge and Malling</v>
      </c>
      <c r="T284">
        <f t="shared" si="114"/>
        <v>0.68576880646411642</v>
      </c>
      <c r="U284">
        <f t="shared" si="115"/>
        <v>21</v>
      </c>
      <c r="V284" t="str">
        <f t="shared" si="116"/>
        <v/>
      </c>
      <c r="W284" t="str">
        <f t="shared" si="117"/>
        <v/>
      </c>
      <c r="X284" t="str">
        <f t="shared" si="118"/>
        <v>9999</v>
      </c>
      <c r="Y284" t="str">
        <f t="shared" si="119"/>
        <v/>
      </c>
      <c r="Z284" t="str">
        <f t="shared" si="120"/>
        <v/>
      </c>
      <c r="AA284" t="str">
        <f t="shared" si="121"/>
        <v>9999</v>
      </c>
      <c r="AE284" t="s">
        <v>588</v>
      </c>
      <c r="AF284">
        <f t="shared" si="100"/>
        <v>144</v>
      </c>
      <c r="AG284">
        <f t="array" ref="AG284">INDEX($AF$1:$AF$326,MATCH(SMALL(COUNTIF($AF$1:$AF$326,"&lt;"&amp;$AF$1:$AF$326),ROW($AF284:$AG284)),COUNTIF($AF$1:$AF$326,"&lt;"&amp;$AF$1:$AF$326),0))</f>
        <v>284</v>
      </c>
      <c r="AH284" t="str">
        <f t="array" ref="AH284">INDEX($AE$1:$AE$326,SMALL(IF($AF$1:$AF$326=$AG284,ROW($AF$1:$AF$326)),COUNTIF($AG$1:$AG284,$AG284)),1)</f>
        <v>Oldham</v>
      </c>
      <c r="AI284">
        <f t="shared" si="101"/>
        <v>1.3827491567325219</v>
      </c>
      <c r="AN284" t="e">
        <f t="shared" si="102"/>
        <v>#N/A</v>
      </c>
    </row>
    <row r="285" spans="1:40" x14ac:dyDescent="0.25">
      <c r="A285" t="s">
        <v>588</v>
      </c>
      <c r="B285" t="s">
        <v>589</v>
      </c>
      <c r="C285" t="s">
        <v>51</v>
      </c>
      <c r="D285" t="s">
        <v>23</v>
      </c>
      <c r="E285">
        <v>134271</v>
      </c>
      <c r="F285">
        <v>1</v>
      </c>
      <c r="G285">
        <f>VLOOKUP($A285,'1213 urban'!$A$4:$C$329,2,FALSE)</f>
        <v>0.83123545337956584</v>
      </c>
      <c r="H285">
        <f>VLOOKUP($A285,'1213 urban'!$A$4:$C$329,3,FALSE)</f>
        <v>35</v>
      </c>
      <c r="I285">
        <f t="shared" si="103"/>
        <v>144</v>
      </c>
      <c r="J285" t="str">
        <f t="shared" si="104"/>
        <v/>
      </c>
      <c r="K285" t="str">
        <f t="shared" si="105"/>
        <v/>
      </c>
      <c r="L285" t="str">
        <f t="shared" si="106"/>
        <v>9999</v>
      </c>
      <c r="M285" t="str">
        <f t="shared" si="107"/>
        <v/>
      </c>
      <c r="N285" t="str">
        <f t="shared" si="108"/>
        <v/>
      </c>
      <c r="O285" t="str">
        <f t="shared" si="109"/>
        <v>9999</v>
      </c>
      <c r="P285" t="str">
        <f t="shared" si="110"/>
        <v>Torbay</v>
      </c>
      <c r="Q285">
        <f t="shared" si="111"/>
        <v>0.83123545337956584</v>
      </c>
      <c r="R285">
        <f t="shared" si="112"/>
        <v>21</v>
      </c>
      <c r="S285" t="str">
        <f t="shared" si="113"/>
        <v/>
      </c>
      <c r="T285" t="str">
        <f t="shared" si="114"/>
        <v/>
      </c>
      <c r="U285" t="str">
        <f t="shared" si="115"/>
        <v>9999</v>
      </c>
      <c r="V285" t="str">
        <f t="shared" si="116"/>
        <v/>
      </c>
      <c r="W285" t="str">
        <f t="shared" si="117"/>
        <v/>
      </c>
      <c r="X285" t="str">
        <f t="shared" si="118"/>
        <v>9999</v>
      </c>
      <c r="Y285" t="str">
        <f t="shared" si="119"/>
        <v/>
      </c>
      <c r="Z285" t="str">
        <f t="shared" si="120"/>
        <v/>
      </c>
      <c r="AA285" t="str">
        <f t="shared" si="121"/>
        <v>9999</v>
      </c>
      <c r="AE285" t="s">
        <v>590</v>
      </c>
      <c r="AF285">
        <f t="shared" si="100"/>
        <v>220</v>
      </c>
      <c r="AG285">
        <f t="array" ref="AG285">INDEX($AF$1:$AF$326,MATCH(SMALL(COUNTIF($AF$1:$AF$326,"&lt;"&amp;$AF$1:$AF$326),ROW($AF285:$AG285)),COUNTIF($AF$1:$AF$326,"&lt;"&amp;$AF$1:$AF$326),0))</f>
        <v>285</v>
      </c>
      <c r="AH285" t="str">
        <f t="array" ref="AH285">INDEX($AE$1:$AE$326,SMALL(IF($AF$1:$AF$326=$AG285,ROW($AF$1:$AF$326)),COUNTIF($AG$1:$AG285,$AG285)),1)</f>
        <v>Amber Valley</v>
      </c>
      <c r="AI285">
        <f t="shared" si="101"/>
        <v>1.4018306258761442</v>
      </c>
      <c r="AN285" t="e">
        <f t="shared" si="102"/>
        <v>#N/A</v>
      </c>
    </row>
    <row r="286" spans="1:40" x14ac:dyDescent="0.25">
      <c r="A286" t="s">
        <v>590</v>
      </c>
      <c r="B286" t="s">
        <v>591</v>
      </c>
      <c r="C286" t="s">
        <v>51</v>
      </c>
      <c r="D286" t="s">
        <v>14</v>
      </c>
      <c r="E286">
        <v>26724</v>
      </c>
      <c r="F286">
        <v>0.40594856526560436</v>
      </c>
      <c r="G286">
        <f>VLOOKUP($A286,'1213 urban'!$A$4:$C$329,2,FALSE)</f>
        <v>1.025509550057685</v>
      </c>
      <c r="H286">
        <f>VLOOKUP($A286,'1213 urban'!$A$4:$C$329,3,FALSE)</f>
        <v>8</v>
      </c>
      <c r="I286">
        <f t="shared" si="103"/>
        <v>220</v>
      </c>
      <c r="J286" t="str">
        <f t="shared" si="104"/>
        <v/>
      </c>
      <c r="K286" t="str">
        <f t="shared" si="105"/>
        <v/>
      </c>
      <c r="L286" t="str">
        <f t="shared" si="106"/>
        <v>9999</v>
      </c>
      <c r="M286" t="str">
        <f t="shared" si="107"/>
        <v/>
      </c>
      <c r="N286" t="str">
        <f t="shared" si="108"/>
        <v/>
      </c>
      <c r="O286" t="str">
        <f t="shared" si="109"/>
        <v>9999</v>
      </c>
      <c r="P286" t="str">
        <f t="shared" si="110"/>
        <v/>
      </c>
      <c r="Q286" t="str">
        <f t="shared" si="111"/>
        <v/>
      </c>
      <c r="R286" t="str">
        <f t="shared" si="112"/>
        <v>9999</v>
      </c>
      <c r="S286" t="str">
        <f t="shared" si="113"/>
        <v/>
      </c>
      <c r="T286" t="str">
        <f t="shared" si="114"/>
        <v/>
      </c>
      <c r="U286" t="str">
        <f t="shared" si="115"/>
        <v>9999</v>
      </c>
      <c r="V286" t="str">
        <f t="shared" si="116"/>
        <v>Torridge</v>
      </c>
      <c r="W286">
        <f t="shared" si="117"/>
        <v>1.025509550057685</v>
      </c>
      <c r="X286">
        <f t="shared" si="118"/>
        <v>24</v>
      </c>
      <c r="Y286" t="str">
        <f t="shared" si="119"/>
        <v/>
      </c>
      <c r="Z286" t="str">
        <f t="shared" si="120"/>
        <v/>
      </c>
      <c r="AA286" t="str">
        <f t="shared" si="121"/>
        <v>9999</v>
      </c>
      <c r="AE286" t="s">
        <v>592</v>
      </c>
      <c r="AF286">
        <f t="shared" si="100"/>
        <v>147</v>
      </c>
      <c r="AG286">
        <f t="array" ref="AG286">INDEX($AF$1:$AF$326,MATCH(SMALL(COUNTIF($AF$1:$AF$326,"&lt;"&amp;$AF$1:$AF$326),ROW($AF286:$AG286)),COUNTIF($AF$1:$AF$326,"&lt;"&amp;$AF$1:$AF$326),0))</f>
        <v>286</v>
      </c>
      <c r="AH286" t="str">
        <f t="array" ref="AH286">INDEX($AE$1:$AE$326,SMALL(IF($AF$1:$AF$326=$AG286,ROW($AF$1:$AF$326)),COUNTIF($AG$1:$AG286,$AG286)),1)</f>
        <v>West Lindsey</v>
      </c>
      <c r="AI286">
        <f t="shared" si="101"/>
        <v>1.4201183431952662</v>
      </c>
      <c r="AN286" t="e">
        <f t="shared" si="102"/>
        <v>#N/A</v>
      </c>
    </row>
    <row r="287" spans="1:40" x14ac:dyDescent="0.25">
      <c r="A287" t="s">
        <v>592</v>
      </c>
      <c r="B287" t="s">
        <v>593</v>
      </c>
      <c r="C287" t="s">
        <v>34</v>
      </c>
      <c r="D287" t="s">
        <v>35</v>
      </c>
      <c r="E287">
        <v>237896</v>
      </c>
      <c r="F287">
        <v>1</v>
      </c>
      <c r="G287">
        <f>VLOOKUP($A287,'1213 urban'!$A$4:$C$329,2,FALSE)</f>
        <v>0.84121011899299503</v>
      </c>
      <c r="H287">
        <f>VLOOKUP($A287,'1213 urban'!$A$4:$C$329,3,FALSE)</f>
        <v>165</v>
      </c>
      <c r="I287">
        <f t="shared" si="103"/>
        <v>147</v>
      </c>
      <c r="J287" t="str">
        <f t="shared" si="104"/>
        <v>Tower Hamlets</v>
      </c>
      <c r="K287">
        <f t="shared" si="105"/>
        <v>0.84121011899299503</v>
      </c>
      <c r="L287">
        <f t="shared" si="106"/>
        <v>33</v>
      </c>
      <c r="M287" t="str">
        <f t="shared" si="107"/>
        <v/>
      </c>
      <c r="N287" t="str">
        <f t="shared" si="108"/>
        <v/>
      </c>
      <c r="O287" t="str">
        <f t="shared" si="109"/>
        <v>9999</v>
      </c>
      <c r="P287" t="str">
        <f t="shared" si="110"/>
        <v/>
      </c>
      <c r="Q287" t="str">
        <f t="shared" si="111"/>
        <v/>
      </c>
      <c r="R287" t="str">
        <f t="shared" si="112"/>
        <v>9999</v>
      </c>
      <c r="S287" t="str">
        <f t="shared" si="113"/>
        <v/>
      </c>
      <c r="T287" t="str">
        <f t="shared" si="114"/>
        <v/>
      </c>
      <c r="U287" t="str">
        <f t="shared" si="115"/>
        <v>9999</v>
      </c>
      <c r="V287" t="str">
        <f t="shared" si="116"/>
        <v/>
      </c>
      <c r="W287" t="str">
        <f t="shared" si="117"/>
        <v/>
      </c>
      <c r="X287" t="str">
        <f t="shared" si="118"/>
        <v>9999</v>
      </c>
      <c r="Y287" t="str">
        <f t="shared" si="119"/>
        <v/>
      </c>
      <c r="Z287" t="str">
        <f t="shared" si="120"/>
        <v/>
      </c>
      <c r="AA287" t="str">
        <f t="shared" si="121"/>
        <v>9999</v>
      </c>
      <c r="AE287" t="s">
        <v>594</v>
      </c>
      <c r="AF287">
        <f t="shared" si="100"/>
        <v>185</v>
      </c>
      <c r="AG287">
        <f t="array" ref="AG287">INDEX($AF$1:$AF$326,MATCH(SMALL(COUNTIF($AF$1:$AF$326,"&lt;"&amp;$AF$1:$AF$326),ROW($AF287:$AG287)),COUNTIF($AF$1:$AF$326,"&lt;"&amp;$AF$1:$AF$326),0))</f>
        <v>287</v>
      </c>
      <c r="AH287" t="str">
        <f t="array" ref="AH287">INDEX($AE$1:$AE$326,SMALL(IF($AF$1:$AF$326=$AG287,ROW($AF$1:$AF$326)),COUNTIF($AG$1:$AG287,$AG287)),1)</f>
        <v>Walsall</v>
      </c>
      <c r="AI287">
        <f t="shared" si="101"/>
        <v>1.4417440349820971</v>
      </c>
      <c r="AN287" t="e">
        <f t="shared" si="102"/>
        <v>#N/A</v>
      </c>
    </row>
    <row r="288" spans="1:40" x14ac:dyDescent="0.25">
      <c r="A288" t="s">
        <v>594</v>
      </c>
      <c r="B288" t="s">
        <v>595</v>
      </c>
      <c r="C288" t="s">
        <v>13</v>
      </c>
      <c r="D288" t="s">
        <v>35</v>
      </c>
      <c r="E288">
        <v>215824</v>
      </c>
      <c r="F288">
        <v>0.99317555347963937</v>
      </c>
      <c r="G288">
        <f>VLOOKUP($A288,'1213 urban'!$A$4:$C$329,2,FALSE)</f>
        <v>0.92585265490227109</v>
      </c>
      <c r="H288">
        <f>VLOOKUP($A288,'1213 urban'!$A$4:$C$329,3,FALSE)</f>
        <v>117</v>
      </c>
      <c r="I288">
        <f t="shared" si="103"/>
        <v>185</v>
      </c>
      <c r="J288" t="str">
        <f t="shared" si="104"/>
        <v>Trafford</v>
      </c>
      <c r="K288">
        <f t="shared" si="105"/>
        <v>0.92585265490227109</v>
      </c>
      <c r="L288">
        <f t="shared" si="106"/>
        <v>44</v>
      </c>
      <c r="M288" t="str">
        <f t="shared" si="107"/>
        <v/>
      </c>
      <c r="N288" t="str">
        <f t="shared" si="108"/>
        <v/>
      </c>
      <c r="O288" t="str">
        <f t="shared" si="109"/>
        <v>9999</v>
      </c>
      <c r="P288" t="str">
        <f t="shared" si="110"/>
        <v/>
      </c>
      <c r="Q288" t="str">
        <f t="shared" si="111"/>
        <v/>
      </c>
      <c r="R288" t="str">
        <f t="shared" si="112"/>
        <v>9999</v>
      </c>
      <c r="S288" t="str">
        <f t="shared" si="113"/>
        <v/>
      </c>
      <c r="T288" t="str">
        <f t="shared" si="114"/>
        <v/>
      </c>
      <c r="U288" t="str">
        <f t="shared" si="115"/>
        <v>9999</v>
      </c>
      <c r="V288" t="str">
        <f t="shared" si="116"/>
        <v/>
      </c>
      <c r="W288" t="str">
        <f t="shared" si="117"/>
        <v/>
      </c>
      <c r="X288" t="str">
        <f t="shared" si="118"/>
        <v>9999</v>
      </c>
      <c r="Y288" t="str">
        <f t="shared" si="119"/>
        <v/>
      </c>
      <c r="Z288" t="str">
        <f t="shared" si="120"/>
        <v/>
      </c>
      <c r="AA288" t="str">
        <f t="shared" si="121"/>
        <v>9999</v>
      </c>
      <c r="AE288" t="s">
        <v>596</v>
      </c>
      <c r="AF288">
        <f t="shared" si="100"/>
        <v>21</v>
      </c>
      <c r="AG288">
        <f t="array" ref="AG288">INDEX($AF$1:$AF$326,MATCH(SMALL(COUNTIF($AF$1:$AF$326,"&lt;"&amp;$AF$1:$AF$326),ROW($AF288:$AG288)),COUNTIF($AF$1:$AF$326,"&lt;"&amp;$AF$1:$AF$326),0))</f>
        <v>288</v>
      </c>
      <c r="AH288" t="str">
        <f t="array" ref="AH288">INDEX($AE$1:$AE$326,SMALL(IF($AF$1:$AF$326=$AG288,ROW($AF$1:$AF$326)),COUNTIF($AG$1:$AG288,$AG288)),1)</f>
        <v>Newcastle-under-Lyme</v>
      </c>
      <c r="AI288">
        <f t="shared" si="101"/>
        <v>1.4426638593207781</v>
      </c>
      <c r="AN288" t="e">
        <f t="shared" si="102"/>
        <v>#N/A</v>
      </c>
    </row>
    <row r="289" spans="1:40" x14ac:dyDescent="0.25">
      <c r="A289" t="s">
        <v>596</v>
      </c>
      <c r="B289" t="s">
        <v>597</v>
      </c>
      <c r="C289" t="s">
        <v>9</v>
      </c>
      <c r="D289" t="s">
        <v>18</v>
      </c>
      <c r="E289">
        <v>64819</v>
      </c>
      <c r="F289">
        <v>0.59921607055365023</v>
      </c>
      <c r="G289">
        <f>VLOOKUP($A289,'1213 urban'!$A$4:$C$329,2,FALSE)</f>
        <v>0.54408060453400509</v>
      </c>
      <c r="H289">
        <f>VLOOKUP($A289,'1213 urban'!$A$4:$C$329,3,FALSE)</f>
        <v>27</v>
      </c>
      <c r="I289">
        <f t="shared" si="103"/>
        <v>21</v>
      </c>
      <c r="J289" t="str">
        <f t="shared" si="104"/>
        <v/>
      </c>
      <c r="K289" t="str">
        <f t="shared" si="105"/>
        <v/>
      </c>
      <c r="L289" t="str">
        <f t="shared" si="106"/>
        <v>9999</v>
      </c>
      <c r="M289" t="str">
        <f t="shared" si="107"/>
        <v/>
      </c>
      <c r="N289" t="str">
        <f t="shared" si="108"/>
        <v/>
      </c>
      <c r="O289" t="str">
        <f t="shared" si="109"/>
        <v>9999</v>
      </c>
      <c r="P289" t="str">
        <f t="shared" si="110"/>
        <v/>
      </c>
      <c r="Q289" t="str">
        <f t="shared" si="111"/>
        <v/>
      </c>
      <c r="R289" t="str">
        <f t="shared" si="112"/>
        <v>9999</v>
      </c>
      <c r="S289" t="str">
        <f t="shared" si="113"/>
        <v/>
      </c>
      <c r="T289" t="str">
        <f t="shared" si="114"/>
        <v/>
      </c>
      <c r="U289" t="str">
        <f t="shared" si="115"/>
        <v>9999</v>
      </c>
      <c r="V289" t="str">
        <f t="shared" si="116"/>
        <v/>
      </c>
      <c r="W289" t="str">
        <f t="shared" si="117"/>
        <v/>
      </c>
      <c r="X289" t="str">
        <f t="shared" si="118"/>
        <v>9999</v>
      </c>
      <c r="Y289" t="str">
        <f t="shared" si="119"/>
        <v>Tunbridge Wells</v>
      </c>
      <c r="Z289">
        <f t="shared" si="120"/>
        <v>0.54408060453400509</v>
      </c>
      <c r="AA289">
        <f t="shared" si="121"/>
        <v>5</v>
      </c>
      <c r="AE289" t="s">
        <v>598</v>
      </c>
      <c r="AF289">
        <f t="shared" si="100"/>
        <v>2</v>
      </c>
      <c r="AG289">
        <f t="array" ref="AG289">INDEX($AF$1:$AF$326,MATCH(SMALL(COUNTIF($AF$1:$AF$326,"&lt;"&amp;$AF$1:$AF$326),ROW($AF289:$AG289)),COUNTIF($AF$1:$AF$326,"&lt;"&amp;$AF$1:$AF$326),0))</f>
        <v>289</v>
      </c>
      <c r="AH289" t="str">
        <f t="array" ref="AH289">INDEX($AE$1:$AE$326,SMALL(IF($AF$1:$AF$326=$AG289,ROW($AF$1:$AF$326)),COUNTIF($AG$1:$AG289,$AG289)),1)</f>
        <v>Epping Forest</v>
      </c>
      <c r="AI289">
        <f t="shared" si="101"/>
        <v>1.4433241177427225</v>
      </c>
      <c r="AN289" t="e">
        <f t="shared" si="102"/>
        <v>#N/A</v>
      </c>
    </row>
    <row r="290" spans="1:40" x14ac:dyDescent="0.25">
      <c r="A290" t="s">
        <v>598</v>
      </c>
      <c r="B290" t="s">
        <v>599</v>
      </c>
      <c r="C290" t="s">
        <v>31</v>
      </c>
      <c r="D290" t="s">
        <v>14</v>
      </c>
      <c r="E290">
        <v>15131</v>
      </c>
      <c r="F290">
        <v>0.19523619050076774</v>
      </c>
      <c r="G290">
        <f>VLOOKUP($A290,'1213 urban'!$A$4:$C$329,2,FALSE)</f>
        <v>0.41861438638107867</v>
      </c>
      <c r="H290">
        <f>VLOOKUP($A290,'1213 urban'!$A$4:$C$329,3,FALSE)</f>
        <v>6</v>
      </c>
      <c r="I290">
        <f t="shared" si="103"/>
        <v>2</v>
      </c>
      <c r="J290" t="str">
        <f t="shared" si="104"/>
        <v/>
      </c>
      <c r="K290" t="str">
        <f t="shared" si="105"/>
        <v/>
      </c>
      <c r="L290" t="str">
        <f t="shared" si="106"/>
        <v>9999</v>
      </c>
      <c r="M290" t="str">
        <f t="shared" si="107"/>
        <v/>
      </c>
      <c r="N290" t="str">
        <f t="shared" si="108"/>
        <v/>
      </c>
      <c r="O290" t="str">
        <f t="shared" si="109"/>
        <v>9999</v>
      </c>
      <c r="P290" t="str">
        <f t="shared" si="110"/>
        <v/>
      </c>
      <c r="Q290" t="str">
        <f t="shared" si="111"/>
        <v/>
      </c>
      <c r="R290" t="str">
        <f t="shared" si="112"/>
        <v>9999</v>
      </c>
      <c r="S290" t="str">
        <f t="shared" si="113"/>
        <v/>
      </c>
      <c r="T290" t="str">
        <f t="shared" si="114"/>
        <v/>
      </c>
      <c r="U290" t="str">
        <f t="shared" si="115"/>
        <v>9999</v>
      </c>
      <c r="V290" t="str">
        <f t="shared" si="116"/>
        <v>Uttlesford</v>
      </c>
      <c r="W290">
        <f t="shared" si="117"/>
        <v>0.41861438638107867</v>
      </c>
      <c r="X290">
        <f t="shared" si="118"/>
        <v>1</v>
      </c>
      <c r="Y290" t="str">
        <f t="shared" si="119"/>
        <v/>
      </c>
      <c r="Z290" t="str">
        <f t="shared" si="120"/>
        <v/>
      </c>
      <c r="AA290" t="str">
        <f t="shared" si="121"/>
        <v>9999</v>
      </c>
      <c r="AE290" t="s">
        <v>600</v>
      </c>
      <c r="AF290">
        <f t="shared" si="100"/>
        <v>6</v>
      </c>
      <c r="AG290">
        <f t="array" ref="AG290">INDEX($AF$1:$AF$326,MATCH(SMALL(COUNTIF($AF$1:$AF$326,"&lt;"&amp;$AF$1:$AF$326),ROW($AF290:$AG290)),COUNTIF($AF$1:$AF$326,"&lt;"&amp;$AF$1:$AF$326),0))</f>
        <v>290</v>
      </c>
      <c r="AH290" t="str">
        <f t="array" ref="AH290">INDEX($AE$1:$AE$326,SMALL(IF($AF$1:$AF$326=$AG290,ROW($AF$1:$AF$326)),COUNTIF($AG$1:$AG290,$AG290)),1)</f>
        <v>Wakefield</v>
      </c>
      <c r="AI290">
        <f t="shared" si="101"/>
        <v>1.4458372520669858</v>
      </c>
      <c r="AN290" t="e">
        <f t="shared" si="102"/>
        <v>#N/A</v>
      </c>
    </row>
    <row r="291" spans="1:40" x14ac:dyDescent="0.25">
      <c r="A291" t="s">
        <v>600</v>
      </c>
      <c r="B291" t="s">
        <v>601</v>
      </c>
      <c r="C291" t="s">
        <v>9</v>
      </c>
      <c r="D291" t="s">
        <v>28</v>
      </c>
      <c r="E291">
        <v>65323</v>
      </c>
      <c r="F291">
        <v>0.54520339860116518</v>
      </c>
      <c r="G291">
        <f>VLOOKUP($A291,'1213 urban'!$A$4:$C$329,2,FALSE)</f>
        <v>0.46994488828128334</v>
      </c>
      <c r="H291">
        <f>VLOOKUP($A291,'1213 urban'!$A$4:$C$329,3,FALSE)</f>
        <v>11</v>
      </c>
      <c r="I291">
        <f t="shared" si="103"/>
        <v>6</v>
      </c>
      <c r="J291" t="str">
        <f t="shared" si="104"/>
        <v/>
      </c>
      <c r="K291" t="str">
        <f t="shared" si="105"/>
        <v/>
      </c>
      <c r="L291" t="str">
        <f t="shared" si="106"/>
        <v>9999</v>
      </c>
      <c r="M291" t="str">
        <f t="shared" si="107"/>
        <v/>
      </c>
      <c r="N291" t="str">
        <f t="shared" si="108"/>
        <v/>
      </c>
      <c r="O291" t="str">
        <f t="shared" si="109"/>
        <v>9999</v>
      </c>
      <c r="P291" t="str">
        <f t="shared" si="110"/>
        <v/>
      </c>
      <c r="Q291" t="str">
        <f t="shared" si="111"/>
        <v/>
      </c>
      <c r="R291" t="str">
        <f t="shared" si="112"/>
        <v>9999</v>
      </c>
      <c r="S291" t="str">
        <f t="shared" si="113"/>
        <v>Vale of White Horse</v>
      </c>
      <c r="T291">
        <f t="shared" si="114"/>
        <v>0.46994488828128334</v>
      </c>
      <c r="U291">
        <f t="shared" si="115"/>
        <v>1</v>
      </c>
      <c r="V291" t="str">
        <f t="shared" si="116"/>
        <v/>
      </c>
      <c r="W291" t="str">
        <f t="shared" si="117"/>
        <v/>
      </c>
      <c r="X291" t="str">
        <f t="shared" si="118"/>
        <v>9999</v>
      </c>
      <c r="Y291" t="str">
        <f t="shared" si="119"/>
        <v/>
      </c>
      <c r="Z291" t="str">
        <f t="shared" si="120"/>
        <v/>
      </c>
      <c r="AA291" t="str">
        <f t="shared" si="121"/>
        <v>9999</v>
      </c>
      <c r="AE291" t="s">
        <v>602</v>
      </c>
      <c r="AF291">
        <f t="shared" si="100"/>
        <v>290</v>
      </c>
      <c r="AG291">
        <f t="array" ref="AG291">INDEX($AF$1:$AF$326,MATCH(SMALL(COUNTIF($AF$1:$AF$326,"&lt;"&amp;$AF$1:$AF$326),ROW($AF291:$AG291)),COUNTIF($AF$1:$AF$326,"&lt;"&amp;$AF$1:$AF$326),0))</f>
        <v>291</v>
      </c>
      <c r="AH291" t="str">
        <f t="array" ref="AH291">INDEX($AE$1:$AE$326,SMALL(IF($AF$1:$AF$326=$AG291,ROW($AF$1:$AF$326)),COUNTIF($AG$1:$AG291,$AG291)),1)</f>
        <v>Hartlepool</v>
      </c>
      <c r="AI291">
        <f t="shared" si="101"/>
        <v>1.4763500085174039</v>
      </c>
      <c r="AN291" t="e">
        <f t="shared" si="102"/>
        <v>#N/A</v>
      </c>
    </row>
    <row r="292" spans="1:40" x14ac:dyDescent="0.25">
      <c r="A292" t="s">
        <v>602</v>
      </c>
      <c r="B292" t="s">
        <v>603</v>
      </c>
      <c r="C292" t="s">
        <v>40</v>
      </c>
      <c r="D292" t="s">
        <v>18</v>
      </c>
      <c r="E292">
        <v>257812</v>
      </c>
      <c r="F292">
        <v>0.79187156183098717</v>
      </c>
      <c r="G292">
        <f>VLOOKUP($A292,'1213 urban'!$A$4:$C$329,2,FALSE)</f>
        <v>1.4458372520669858</v>
      </c>
      <c r="H292">
        <f>VLOOKUP($A292,'1213 urban'!$A$4:$C$329,3,FALSE)</f>
        <v>103</v>
      </c>
      <c r="I292">
        <f t="shared" si="103"/>
        <v>290</v>
      </c>
      <c r="J292" t="str">
        <f t="shared" si="104"/>
        <v/>
      </c>
      <c r="K292" t="str">
        <f t="shared" si="105"/>
        <v/>
      </c>
      <c r="L292" t="str">
        <f t="shared" si="106"/>
        <v>9999</v>
      </c>
      <c r="M292" t="str">
        <f t="shared" si="107"/>
        <v/>
      </c>
      <c r="N292" t="str">
        <f t="shared" si="108"/>
        <v/>
      </c>
      <c r="O292" t="str">
        <f t="shared" si="109"/>
        <v>9999</v>
      </c>
      <c r="P292" t="str">
        <f t="shared" si="110"/>
        <v/>
      </c>
      <c r="Q292" t="str">
        <f t="shared" si="111"/>
        <v/>
      </c>
      <c r="R292" t="str">
        <f t="shared" si="112"/>
        <v>9999</v>
      </c>
      <c r="S292" t="str">
        <f t="shared" si="113"/>
        <v/>
      </c>
      <c r="T292" t="str">
        <f t="shared" si="114"/>
        <v/>
      </c>
      <c r="U292" t="str">
        <f t="shared" si="115"/>
        <v>9999</v>
      </c>
      <c r="V292" t="str">
        <f t="shared" si="116"/>
        <v/>
      </c>
      <c r="W292" t="str">
        <f t="shared" si="117"/>
        <v/>
      </c>
      <c r="X292" t="str">
        <f t="shared" si="118"/>
        <v>9999</v>
      </c>
      <c r="Y292" t="str">
        <f t="shared" si="119"/>
        <v>Wakefield</v>
      </c>
      <c r="Z292">
        <f t="shared" si="120"/>
        <v>1.4458372520669858</v>
      </c>
      <c r="AA292">
        <f t="shared" si="121"/>
        <v>54</v>
      </c>
      <c r="AE292" t="s">
        <v>604</v>
      </c>
      <c r="AF292">
        <f t="shared" si="100"/>
        <v>287</v>
      </c>
      <c r="AG292">
        <f t="array" ref="AG292">INDEX($AF$1:$AF$326,MATCH(SMALL(COUNTIF($AF$1:$AF$326,"&lt;"&amp;$AF$1:$AF$326),ROW($AF292:$AG292)),COUNTIF($AF$1:$AF$326,"&lt;"&amp;$AF$1:$AF$326),0))</f>
        <v>292</v>
      </c>
      <c r="AH292" t="str">
        <f t="array" ref="AH292">INDEX($AE$1:$AE$326,SMALL(IF($AF$1:$AF$326=$AG292,ROW($AF$1:$AF$326)),COUNTIF($AG$1:$AG292,$AG292)),1)</f>
        <v>Tamworth</v>
      </c>
      <c r="AI292">
        <f t="shared" si="101"/>
        <v>1.5160128861095319</v>
      </c>
      <c r="AN292" t="e">
        <f t="shared" si="102"/>
        <v>#N/A</v>
      </c>
    </row>
    <row r="293" spans="1:40" x14ac:dyDescent="0.25">
      <c r="A293" t="s">
        <v>604</v>
      </c>
      <c r="B293" t="s">
        <v>605</v>
      </c>
      <c r="C293" t="s">
        <v>58</v>
      </c>
      <c r="D293" t="s">
        <v>35</v>
      </c>
      <c r="E293">
        <v>255459</v>
      </c>
      <c r="F293">
        <v>0.99439855506854857</v>
      </c>
      <c r="G293">
        <f>VLOOKUP($A293,'1213 urban'!$A$4:$C$329,2,FALSE)</f>
        <v>1.4417440349820971</v>
      </c>
      <c r="H293">
        <f>VLOOKUP($A293,'1213 urban'!$A$4:$C$329,3,FALSE)</f>
        <v>91</v>
      </c>
      <c r="I293">
        <f t="shared" si="103"/>
        <v>287</v>
      </c>
      <c r="J293" t="str">
        <f t="shared" si="104"/>
        <v>Walsall</v>
      </c>
      <c r="K293">
        <f t="shared" si="105"/>
        <v>1.4417440349820971</v>
      </c>
      <c r="L293">
        <f t="shared" si="106"/>
        <v>68</v>
      </c>
      <c r="M293" t="str">
        <f t="shared" si="107"/>
        <v/>
      </c>
      <c r="N293" t="str">
        <f t="shared" si="108"/>
        <v/>
      </c>
      <c r="O293" t="str">
        <f t="shared" si="109"/>
        <v>9999</v>
      </c>
      <c r="P293" t="str">
        <f t="shared" si="110"/>
        <v/>
      </c>
      <c r="Q293" t="str">
        <f t="shared" si="111"/>
        <v/>
      </c>
      <c r="R293" t="str">
        <f t="shared" si="112"/>
        <v>9999</v>
      </c>
      <c r="S293" t="str">
        <f t="shared" si="113"/>
        <v/>
      </c>
      <c r="T293" t="str">
        <f t="shared" si="114"/>
        <v/>
      </c>
      <c r="U293" t="str">
        <f t="shared" si="115"/>
        <v>9999</v>
      </c>
      <c r="V293" t="str">
        <f t="shared" si="116"/>
        <v/>
      </c>
      <c r="W293" t="str">
        <f t="shared" si="117"/>
        <v/>
      </c>
      <c r="X293" t="str">
        <f t="shared" si="118"/>
        <v>9999</v>
      </c>
      <c r="Y293" t="str">
        <f t="shared" si="119"/>
        <v/>
      </c>
      <c r="Z293" t="str">
        <f t="shared" si="120"/>
        <v/>
      </c>
      <c r="AA293" t="str">
        <f t="shared" si="121"/>
        <v>9999</v>
      </c>
      <c r="AE293" t="s">
        <v>606</v>
      </c>
      <c r="AF293">
        <f t="shared" si="100"/>
        <v>63</v>
      </c>
      <c r="AG293">
        <f t="array" ref="AG293">INDEX($AF$1:$AF$326,MATCH(SMALL(COUNTIF($AF$1:$AF$326,"&lt;"&amp;$AF$1:$AF$326),ROW($AF293:$AG293)),COUNTIF($AF$1:$AF$326,"&lt;"&amp;$AF$1:$AF$326),0))</f>
        <v>293</v>
      </c>
      <c r="AH293" t="str">
        <f t="array" ref="AH293">INDEX($AE$1:$AE$326,SMALL(IF($AF$1:$AF$326=$AG293,ROW($AF$1:$AF$326)),COUNTIF($AG$1:$AG293,$AG293)),1)</f>
        <v>Chesterfield</v>
      </c>
      <c r="AI293">
        <f t="shared" si="101"/>
        <v>1.5254472333934266</v>
      </c>
      <c r="AN293" t="e">
        <f t="shared" si="102"/>
        <v>#N/A</v>
      </c>
    </row>
    <row r="294" spans="1:40" x14ac:dyDescent="0.25">
      <c r="A294" t="s">
        <v>606</v>
      </c>
      <c r="B294" t="s">
        <v>607</v>
      </c>
      <c r="C294" t="s">
        <v>34</v>
      </c>
      <c r="D294" t="s">
        <v>35</v>
      </c>
      <c r="E294">
        <v>227145</v>
      </c>
      <c r="F294">
        <v>1</v>
      </c>
      <c r="G294">
        <f>VLOOKUP($A294,'1213 urban'!$A$4:$C$329,2,FALSE)</f>
        <v>0.6555534744334145</v>
      </c>
      <c r="H294">
        <f>VLOOKUP($A294,'1213 urban'!$A$4:$C$329,3,FALSE)</f>
        <v>56</v>
      </c>
      <c r="I294">
        <f t="shared" si="103"/>
        <v>63</v>
      </c>
      <c r="J294" t="str">
        <f t="shared" si="104"/>
        <v>Waltham Forest</v>
      </c>
      <c r="K294">
        <f t="shared" si="105"/>
        <v>0.6555534744334145</v>
      </c>
      <c r="L294">
        <f t="shared" si="106"/>
        <v>11</v>
      </c>
      <c r="M294" t="str">
        <f t="shared" si="107"/>
        <v/>
      </c>
      <c r="N294" t="str">
        <f t="shared" si="108"/>
        <v/>
      </c>
      <c r="O294" t="str">
        <f t="shared" si="109"/>
        <v>9999</v>
      </c>
      <c r="P294" t="str">
        <f t="shared" si="110"/>
        <v/>
      </c>
      <c r="Q294" t="str">
        <f t="shared" si="111"/>
        <v/>
      </c>
      <c r="R294" t="str">
        <f t="shared" si="112"/>
        <v>9999</v>
      </c>
      <c r="S294" t="str">
        <f t="shared" si="113"/>
        <v/>
      </c>
      <c r="T294" t="str">
        <f t="shared" si="114"/>
        <v/>
      </c>
      <c r="U294" t="str">
        <f t="shared" si="115"/>
        <v>9999</v>
      </c>
      <c r="V294" t="str">
        <f t="shared" si="116"/>
        <v/>
      </c>
      <c r="W294" t="str">
        <f t="shared" si="117"/>
        <v/>
      </c>
      <c r="X294" t="str">
        <f t="shared" si="118"/>
        <v>9999</v>
      </c>
      <c r="Y294" t="str">
        <f t="shared" si="119"/>
        <v/>
      </c>
      <c r="Z294" t="str">
        <f t="shared" si="120"/>
        <v/>
      </c>
      <c r="AA294" t="str">
        <f t="shared" si="121"/>
        <v>9999</v>
      </c>
      <c r="AE294" t="s">
        <v>608</v>
      </c>
      <c r="AF294">
        <f t="shared" si="100"/>
        <v>25</v>
      </c>
      <c r="AG294">
        <f t="array" ref="AG294">INDEX($AF$1:$AF$326,MATCH(SMALL(COUNTIF($AF$1:$AF$326,"&lt;"&amp;$AF$1:$AF$326),ROW($AF294:$AG294)),COUNTIF($AF$1:$AF$326,"&lt;"&amp;$AF$1:$AF$326),0))</f>
        <v>294</v>
      </c>
      <c r="AH294" t="str">
        <f t="array" ref="AH294">INDEX($AE$1:$AE$326,SMALL(IF($AF$1:$AF$326=$AG294,ROW($AF$1:$AF$326)),COUNTIF($AG$1:$AG294,$AG294)),1)</f>
        <v>City of London</v>
      </c>
      <c r="AI294">
        <f t="shared" si="101"/>
        <v>1.542744248161432</v>
      </c>
      <c r="AN294" t="e">
        <f t="shared" si="102"/>
        <v>#N/A</v>
      </c>
    </row>
    <row r="295" spans="1:40" x14ac:dyDescent="0.25">
      <c r="A295" t="s">
        <v>608</v>
      </c>
      <c r="B295" t="s">
        <v>609</v>
      </c>
      <c r="C295" t="s">
        <v>34</v>
      </c>
      <c r="D295" t="s">
        <v>35</v>
      </c>
      <c r="E295">
        <v>289574</v>
      </c>
      <c r="F295">
        <v>1</v>
      </c>
      <c r="G295">
        <f>VLOOKUP($A295,'1213 urban'!$A$4:$C$329,2,FALSE)</f>
        <v>0.55415185080121121</v>
      </c>
      <c r="H295">
        <f>VLOOKUP($A295,'1213 urban'!$A$4:$C$329,3,FALSE)</f>
        <v>84</v>
      </c>
      <c r="I295">
        <f t="shared" si="103"/>
        <v>25</v>
      </c>
      <c r="J295" t="str">
        <f t="shared" si="104"/>
        <v>Wandsworth</v>
      </c>
      <c r="K295">
        <f t="shared" si="105"/>
        <v>0.55415185080121121</v>
      </c>
      <c r="L295">
        <f t="shared" si="106"/>
        <v>4</v>
      </c>
      <c r="M295" t="str">
        <f t="shared" si="107"/>
        <v/>
      </c>
      <c r="N295" t="str">
        <f t="shared" si="108"/>
        <v/>
      </c>
      <c r="O295" t="str">
        <f t="shared" si="109"/>
        <v>9999</v>
      </c>
      <c r="P295" t="str">
        <f t="shared" si="110"/>
        <v/>
      </c>
      <c r="Q295" t="str">
        <f t="shared" si="111"/>
        <v/>
      </c>
      <c r="R295" t="str">
        <f t="shared" si="112"/>
        <v>9999</v>
      </c>
      <c r="S295" t="str">
        <f t="shared" si="113"/>
        <v/>
      </c>
      <c r="T295" t="str">
        <f t="shared" si="114"/>
        <v/>
      </c>
      <c r="U295" t="str">
        <f t="shared" si="115"/>
        <v>9999</v>
      </c>
      <c r="V295" t="str">
        <f t="shared" si="116"/>
        <v/>
      </c>
      <c r="W295" t="str">
        <f t="shared" si="117"/>
        <v/>
      </c>
      <c r="X295" t="str">
        <f t="shared" si="118"/>
        <v>9999</v>
      </c>
      <c r="Y295" t="str">
        <f t="shared" si="119"/>
        <v/>
      </c>
      <c r="Z295" t="str">
        <f t="shared" si="120"/>
        <v/>
      </c>
      <c r="AA295" t="str">
        <f t="shared" si="121"/>
        <v>9999</v>
      </c>
      <c r="AE295" t="s">
        <v>610</v>
      </c>
      <c r="AF295">
        <f t="shared" si="100"/>
        <v>79</v>
      </c>
      <c r="AG295">
        <f t="array" ref="AG295">INDEX($AF$1:$AF$326,MATCH(SMALL(COUNTIF($AF$1:$AF$326,"&lt;"&amp;$AF$1:$AF$326),ROW($AF295:$AG295)),COUNTIF($AF$1:$AF$326,"&lt;"&amp;$AF$1:$AF$326),0))</f>
        <v>295</v>
      </c>
      <c r="AH295" t="str">
        <f t="array" ref="AH295">INDEX($AE$1:$AE$326,SMALL(IF($AF$1:$AF$326=$AG295,ROW($AF$1:$AF$326)),COUNTIF($AG$1:$AG295,$AG295)),1)</f>
        <v>North East Derbyshire</v>
      </c>
      <c r="AI295">
        <f t="shared" si="101"/>
        <v>1.5865146256817055</v>
      </c>
      <c r="AN295" t="e">
        <f t="shared" si="102"/>
        <v>#N/A</v>
      </c>
    </row>
    <row r="296" spans="1:40" x14ac:dyDescent="0.25">
      <c r="A296" t="s">
        <v>610</v>
      </c>
      <c r="B296" t="s">
        <v>611</v>
      </c>
      <c r="C296" t="s">
        <v>13</v>
      </c>
      <c r="D296" t="s">
        <v>23</v>
      </c>
      <c r="E296">
        <v>165468</v>
      </c>
      <c r="F296">
        <v>0.83189462306126039</v>
      </c>
      <c r="G296">
        <f>VLOOKUP($A296,'1213 urban'!$A$4:$C$329,2,FALSE)</f>
        <v>0.69298413305295359</v>
      </c>
      <c r="H296">
        <f>VLOOKUP($A296,'1213 urban'!$A$4:$C$329,3,FALSE)</f>
        <v>87</v>
      </c>
      <c r="I296">
        <f t="shared" si="103"/>
        <v>79</v>
      </c>
      <c r="J296" t="str">
        <f t="shared" si="104"/>
        <v/>
      </c>
      <c r="K296" t="str">
        <f t="shared" si="105"/>
        <v/>
      </c>
      <c r="L296" t="str">
        <f t="shared" si="106"/>
        <v>9999</v>
      </c>
      <c r="M296" t="str">
        <f t="shared" si="107"/>
        <v/>
      </c>
      <c r="N296" t="str">
        <f t="shared" si="108"/>
        <v/>
      </c>
      <c r="O296" t="str">
        <f t="shared" si="109"/>
        <v>9999</v>
      </c>
      <c r="P296" t="str">
        <f t="shared" si="110"/>
        <v>Warrington</v>
      </c>
      <c r="Q296">
        <f t="shared" si="111"/>
        <v>0.69298413305295359</v>
      </c>
      <c r="R296">
        <f t="shared" si="112"/>
        <v>10</v>
      </c>
      <c r="S296" t="str">
        <f t="shared" si="113"/>
        <v/>
      </c>
      <c r="T296" t="str">
        <f t="shared" si="114"/>
        <v/>
      </c>
      <c r="U296" t="str">
        <f t="shared" si="115"/>
        <v>9999</v>
      </c>
      <c r="V296" t="str">
        <f t="shared" si="116"/>
        <v/>
      </c>
      <c r="W296" t="str">
        <f t="shared" si="117"/>
        <v/>
      </c>
      <c r="X296" t="str">
        <f t="shared" si="118"/>
        <v>9999</v>
      </c>
      <c r="Y296" t="str">
        <f t="shared" si="119"/>
        <v/>
      </c>
      <c r="Z296" t="str">
        <f t="shared" si="120"/>
        <v/>
      </c>
      <c r="AA296" t="str">
        <f t="shared" si="121"/>
        <v>9999</v>
      </c>
      <c r="AE296" t="s">
        <v>612</v>
      </c>
      <c r="AF296">
        <f t="shared" si="100"/>
        <v>174</v>
      </c>
      <c r="AG296">
        <f t="array" ref="AG296">INDEX($AF$1:$AF$326,MATCH(SMALL(COUNTIF($AF$1:$AF$326,"&lt;"&amp;$AF$1:$AF$326),ROW($AF296:$AG296)),COUNTIF($AF$1:$AF$326,"&lt;"&amp;$AF$1:$AF$326),0))</f>
        <v>296</v>
      </c>
      <c r="AH296" t="str">
        <f t="array" ref="AH296">INDEX($AE$1:$AE$326,SMALL(IF($AF$1:$AF$326=$AG296,ROW($AF$1:$AF$326)),COUNTIF($AG$1:$AG296,$AG296)),1)</f>
        <v>Doncaster</v>
      </c>
      <c r="AI296">
        <f t="shared" si="101"/>
        <v>1.5946843853820598</v>
      </c>
      <c r="AN296" t="e">
        <f t="shared" si="102"/>
        <v>#N/A</v>
      </c>
    </row>
    <row r="297" spans="1:40" x14ac:dyDescent="0.25">
      <c r="A297" t="s">
        <v>612</v>
      </c>
      <c r="B297" t="s">
        <v>613</v>
      </c>
      <c r="C297" t="s">
        <v>58</v>
      </c>
      <c r="D297" t="s">
        <v>18</v>
      </c>
      <c r="E297">
        <v>124439</v>
      </c>
      <c r="F297">
        <v>0.89681887630084467</v>
      </c>
      <c r="G297">
        <f>VLOOKUP($A297,'1213 urban'!$A$4:$C$329,2,FALSE)</f>
        <v>0.90785907859078596</v>
      </c>
      <c r="H297">
        <f>VLOOKUP($A297,'1213 urban'!$A$4:$C$329,3,FALSE)</f>
        <v>67</v>
      </c>
      <c r="I297">
        <f t="shared" si="103"/>
        <v>174</v>
      </c>
      <c r="J297" t="str">
        <f t="shared" si="104"/>
        <v/>
      </c>
      <c r="K297" t="str">
        <f t="shared" si="105"/>
        <v/>
      </c>
      <c r="L297" t="str">
        <f t="shared" si="106"/>
        <v>9999</v>
      </c>
      <c r="M297" t="str">
        <f t="shared" si="107"/>
        <v/>
      </c>
      <c r="N297" t="str">
        <f t="shared" si="108"/>
        <v/>
      </c>
      <c r="O297" t="str">
        <f t="shared" si="109"/>
        <v>9999</v>
      </c>
      <c r="P297" t="str">
        <f t="shared" si="110"/>
        <v/>
      </c>
      <c r="Q297" t="str">
        <f t="shared" si="111"/>
        <v/>
      </c>
      <c r="R297" t="str">
        <f t="shared" si="112"/>
        <v>9999</v>
      </c>
      <c r="S297" t="str">
        <f t="shared" si="113"/>
        <v/>
      </c>
      <c r="T297" t="str">
        <f t="shared" si="114"/>
        <v/>
      </c>
      <c r="U297" t="str">
        <f t="shared" si="115"/>
        <v>9999</v>
      </c>
      <c r="V297" t="str">
        <f t="shared" si="116"/>
        <v/>
      </c>
      <c r="W297" t="str">
        <f t="shared" si="117"/>
        <v/>
      </c>
      <c r="X297" t="str">
        <f t="shared" si="118"/>
        <v>9999</v>
      </c>
      <c r="Y297" t="str">
        <f t="shared" si="119"/>
        <v>Warwick</v>
      </c>
      <c r="Z297">
        <f t="shared" si="120"/>
        <v>0.90785907859078596</v>
      </c>
      <c r="AA297">
        <f t="shared" si="121"/>
        <v>33</v>
      </c>
      <c r="AE297" t="s">
        <v>614</v>
      </c>
      <c r="AF297">
        <f t="shared" si="100"/>
        <v>175</v>
      </c>
      <c r="AG297">
        <f t="array" ref="AG297">INDEX($AF$1:$AF$326,MATCH(SMALL(COUNTIF($AF$1:$AF$326,"&lt;"&amp;$AF$1:$AF$326),ROW($AF297:$AG297)),COUNTIF($AF$1:$AF$326,"&lt;"&amp;$AF$1:$AF$326),0))</f>
        <v>297</v>
      </c>
      <c r="AH297" t="str">
        <f t="array" ref="AH297">INDEX($AE$1:$AE$326,SMALL(IF($AF$1:$AF$326=$AG297,ROW($AF$1:$AF$326)),COUNTIF($AG$1:$AG297,$AG297)),1)</f>
        <v>Wigan</v>
      </c>
      <c r="AI297">
        <f t="shared" si="101"/>
        <v>1.6154289953020688</v>
      </c>
      <c r="AN297" t="e">
        <f t="shared" si="102"/>
        <v>#N/A</v>
      </c>
    </row>
    <row r="298" spans="1:40" x14ac:dyDescent="0.25">
      <c r="A298" t="s">
        <v>614</v>
      </c>
      <c r="B298" t="s">
        <v>615</v>
      </c>
      <c r="C298" t="s">
        <v>31</v>
      </c>
      <c r="D298" t="s">
        <v>35</v>
      </c>
      <c r="E298">
        <v>86003</v>
      </c>
      <c r="F298">
        <v>1</v>
      </c>
      <c r="G298">
        <f>VLOOKUP($A298,'1213 urban'!$A$4:$C$329,2,FALSE)</f>
        <v>0.90865821470295527</v>
      </c>
      <c r="H298">
        <f>VLOOKUP($A298,'1213 urban'!$A$4:$C$329,3,FALSE)</f>
        <v>42</v>
      </c>
      <c r="I298">
        <f t="shared" si="103"/>
        <v>175</v>
      </c>
      <c r="J298" t="str">
        <f t="shared" si="104"/>
        <v>Watford</v>
      </c>
      <c r="K298">
        <f t="shared" si="105"/>
        <v>0.90865821470295527</v>
      </c>
      <c r="L298">
        <f t="shared" si="106"/>
        <v>40</v>
      </c>
      <c r="M298" t="str">
        <f t="shared" si="107"/>
        <v/>
      </c>
      <c r="N298" t="str">
        <f t="shared" si="108"/>
        <v/>
      </c>
      <c r="O298" t="str">
        <f t="shared" si="109"/>
        <v>9999</v>
      </c>
      <c r="P298" t="str">
        <f t="shared" si="110"/>
        <v/>
      </c>
      <c r="Q298" t="str">
        <f t="shared" si="111"/>
        <v/>
      </c>
      <c r="R298" t="str">
        <f t="shared" si="112"/>
        <v>9999</v>
      </c>
      <c r="S298" t="str">
        <f t="shared" si="113"/>
        <v/>
      </c>
      <c r="T298" t="str">
        <f t="shared" si="114"/>
        <v/>
      </c>
      <c r="U298" t="str">
        <f t="shared" si="115"/>
        <v>9999</v>
      </c>
      <c r="V298" t="str">
        <f t="shared" si="116"/>
        <v/>
      </c>
      <c r="W298" t="str">
        <f t="shared" si="117"/>
        <v/>
      </c>
      <c r="X298" t="str">
        <f t="shared" si="118"/>
        <v>9999</v>
      </c>
      <c r="Y298" t="str">
        <f t="shared" si="119"/>
        <v/>
      </c>
      <c r="Z298" t="str">
        <f t="shared" si="120"/>
        <v/>
      </c>
      <c r="AA298" t="str">
        <f t="shared" si="121"/>
        <v>9999</v>
      </c>
      <c r="AE298" t="s">
        <v>616</v>
      </c>
      <c r="AF298">
        <f t="shared" si="100"/>
        <v>59</v>
      </c>
      <c r="AG298">
        <f t="array" ref="AG298">INDEX($AF$1:$AF$326,MATCH(SMALL(COUNTIF($AF$1:$AF$326,"&lt;"&amp;$AF$1:$AF$326),ROW($AF298:$AG298)),COUNTIF($AF$1:$AF$326,"&lt;"&amp;$AF$1:$AF$326),0))</f>
        <v>298</v>
      </c>
      <c r="AH298" t="str">
        <f t="array" ref="AH298">INDEX($AE$1:$AE$326,SMALL(IF($AF$1:$AF$326=$AG298,ROW($AF$1:$AF$326)),COUNTIF($AG$1:$AG298,$AG298)),1)</f>
        <v>Mansfield</v>
      </c>
      <c r="AI298">
        <f t="shared" si="101"/>
        <v>1.6619731314343751</v>
      </c>
      <c r="AN298" t="e">
        <f t="shared" si="102"/>
        <v>#N/A</v>
      </c>
    </row>
    <row r="299" spans="1:40" x14ac:dyDescent="0.25">
      <c r="A299" t="s">
        <v>616</v>
      </c>
      <c r="B299" t="s">
        <v>617</v>
      </c>
      <c r="C299" t="s">
        <v>31</v>
      </c>
      <c r="D299" t="s">
        <v>18</v>
      </c>
      <c r="E299">
        <v>85360</v>
      </c>
      <c r="F299">
        <v>0.72625175479644366</v>
      </c>
      <c r="G299">
        <f>VLOOKUP($A299,'1213 urban'!$A$4:$C$329,2,FALSE)</f>
        <v>0.65201192250372586</v>
      </c>
      <c r="H299">
        <f>VLOOKUP($A299,'1213 urban'!$A$4:$C$329,3,FALSE)</f>
        <v>14</v>
      </c>
      <c r="I299">
        <f t="shared" si="103"/>
        <v>59</v>
      </c>
      <c r="J299" t="str">
        <f t="shared" si="104"/>
        <v/>
      </c>
      <c r="K299" t="str">
        <f t="shared" si="105"/>
        <v/>
      </c>
      <c r="L299" t="str">
        <f t="shared" si="106"/>
        <v>9999</v>
      </c>
      <c r="M299" t="str">
        <f t="shared" si="107"/>
        <v/>
      </c>
      <c r="N299" t="str">
        <f t="shared" si="108"/>
        <v/>
      </c>
      <c r="O299" t="str">
        <f t="shared" si="109"/>
        <v>9999</v>
      </c>
      <c r="P299" t="str">
        <f t="shared" si="110"/>
        <v/>
      </c>
      <c r="Q299" t="str">
        <f t="shared" si="111"/>
        <v/>
      </c>
      <c r="R299" t="str">
        <f t="shared" si="112"/>
        <v>9999</v>
      </c>
      <c r="S299" t="str">
        <f t="shared" si="113"/>
        <v/>
      </c>
      <c r="T299" t="str">
        <f t="shared" si="114"/>
        <v/>
      </c>
      <c r="U299" t="str">
        <f t="shared" si="115"/>
        <v>9999</v>
      </c>
      <c r="V299" t="str">
        <f t="shared" si="116"/>
        <v/>
      </c>
      <c r="W299" t="str">
        <f t="shared" si="117"/>
        <v/>
      </c>
      <c r="X299" t="str">
        <f t="shared" si="118"/>
        <v>9999</v>
      </c>
      <c r="Y299" t="str">
        <f t="shared" si="119"/>
        <v>Waveney</v>
      </c>
      <c r="Z299">
        <f t="shared" si="120"/>
        <v>0.65201192250372586</v>
      </c>
      <c r="AA299">
        <f t="shared" si="121"/>
        <v>13</v>
      </c>
      <c r="AE299" t="s">
        <v>618</v>
      </c>
      <c r="AF299">
        <f t="shared" si="100"/>
        <v>194</v>
      </c>
      <c r="AG299">
        <f t="array" ref="AG299">INDEX($AF$1:$AF$326,MATCH(SMALL(COUNTIF($AF$1:$AF$326,"&lt;"&amp;$AF$1:$AF$326),ROW($AF299:$AG299)),COUNTIF($AF$1:$AF$326,"&lt;"&amp;$AF$1:$AF$326),0))</f>
        <v>299</v>
      </c>
      <c r="AH299" t="str">
        <f t="array" ref="AH299">INDEX($AE$1:$AE$326,SMALL(IF($AF$1:$AF$326=$AG299,ROW($AF$1:$AF$326)),COUNTIF($AG$1:$AG299,$AG299)),1)</f>
        <v>Darlington</v>
      </c>
      <c r="AI299">
        <f t="shared" si="101"/>
        <v>1.9617459538989701</v>
      </c>
      <c r="AN299" t="e">
        <f t="shared" si="102"/>
        <v>#N/A</v>
      </c>
    </row>
    <row r="300" spans="1:40" x14ac:dyDescent="0.25">
      <c r="A300" t="s">
        <v>618</v>
      </c>
      <c r="B300" t="s">
        <v>619</v>
      </c>
      <c r="C300" t="s">
        <v>9</v>
      </c>
      <c r="D300" t="s">
        <v>28</v>
      </c>
      <c r="E300">
        <v>71230</v>
      </c>
      <c r="F300">
        <v>0.59233942055017796</v>
      </c>
      <c r="G300">
        <f>VLOOKUP($A300,'1213 urban'!$A$4:$C$329,2,FALSE)</f>
        <v>0.95700206510971941</v>
      </c>
      <c r="H300">
        <f>VLOOKUP($A300,'1213 urban'!$A$4:$C$329,3,FALSE)</f>
        <v>57</v>
      </c>
      <c r="I300">
        <f t="shared" si="103"/>
        <v>194</v>
      </c>
      <c r="J300" t="str">
        <f t="shared" si="104"/>
        <v/>
      </c>
      <c r="K300" t="str">
        <f t="shared" si="105"/>
        <v/>
      </c>
      <c r="L300" t="str">
        <f t="shared" si="106"/>
        <v>9999</v>
      </c>
      <c r="M300" t="str">
        <f t="shared" si="107"/>
        <v/>
      </c>
      <c r="N300" t="str">
        <f t="shared" si="108"/>
        <v/>
      </c>
      <c r="O300" t="str">
        <f t="shared" si="109"/>
        <v>9999</v>
      </c>
      <c r="P300" t="str">
        <f t="shared" si="110"/>
        <v/>
      </c>
      <c r="Q300" t="str">
        <f t="shared" si="111"/>
        <v/>
      </c>
      <c r="R300" t="str">
        <f t="shared" si="112"/>
        <v>9999</v>
      </c>
      <c r="S300" t="str">
        <f t="shared" si="113"/>
        <v>Waverley</v>
      </c>
      <c r="T300">
        <f t="shared" si="114"/>
        <v>0.95700206510971941</v>
      </c>
      <c r="U300">
        <f t="shared" si="115"/>
        <v>39</v>
      </c>
      <c r="V300" t="str">
        <f t="shared" si="116"/>
        <v/>
      </c>
      <c r="W300" t="str">
        <f t="shared" si="117"/>
        <v/>
      </c>
      <c r="X300" t="str">
        <f t="shared" si="118"/>
        <v>9999</v>
      </c>
      <c r="Y300" t="str">
        <f t="shared" si="119"/>
        <v/>
      </c>
      <c r="Z300" t="str">
        <f t="shared" si="120"/>
        <v/>
      </c>
      <c r="AA300" t="str">
        <f t="shared" si="121"/>
        <v>9999</v>
      </c>
      <c r="AE300" t="s">
        <v>620</v>
      </c>
      <c r="AF300">
        <f t="shared" si="100"/>
        <v>97</v>
      </c>
      <c r="AG300">
        <f t="array" ref="AG300">INDEX($AF$1:$AF$326,MATCH(SMALL(COUNTIF($AF$1:$AF$326,"&lt;"&amp;$AF$1:$AF$326),ROW($AF300:$AG300)),COUNTIF($AF$1:$AF$326,"&lt;"&amp;$AF$1:$AF$326),0))</f>
        <v>300</v>
      </c>
      <c r="AH300" t="str">
        <f t="array" ref="AH300">INDEX($AE$1:$AE$326,SMALL(IF($AF$1:$AF$326=$AG300,ROW($AF$1:$AF$326)),COUNTIF($AG$1:$AG300,$AG300)),1)</f>
        <v>Selby</v>
      </c>
      <c r="AI300">
        <f t="shared" si="101"/>
        <v>3.1409501374165685</v>
      </c>
      <c r="AN300" t="e">
        <f t="shared" si="102"/>
        <v>#N/A</v>
      </c>
    </row>
    <row r="301" spans="1:40" x14ac:dyDescent="0.25">
      <c r="A301" t="s">
        <v>620</v>
      </c>
      <c r="B301" t="s">
        <v>621</v>
      </c>
      <c r="C301" t="s">
        <v>9</v>
      </c>
      <c r="D301" t="s">
        <v>14</v>
      </c>
      <c r="E301">
        <v>72473</v>
      </c>
      <c r="F301">
        <v>0.50294942260715081</v>
      </c>
      <c r="G301">
        <f>VLOOKUP($A301,'1213 urban'!$A$4:$C$329,2,FALSE)</f>
        <v>0.72900602831908035</v>
      </c>
      <c r="H301">
        <f>VLOOKUP($A301,'1213 urban'!$A$4:$C$329,3,FALSE)</f>
        <v>26</v>
      </c>
      <c r="I301">
        <f t="shared" si="103"/>
        <v>97</v>
      </c>
      <c r="J301" t="str">
        <f t="shared" si="104"/>
        <v/>
      </c>
      <c r="K301" t="str">
        <f t="shared" si="105"/>
        <v/>
      </c>
      <c r="L301" t="str">
        <f t="shared" si="106"/>
        <v>9999</v>
      </c>
      <c r="M301" t="str">
        <f t="shared" si="107"/>
        <v/>
      </c>
      <c r="N301" t="str">
        <f t="shared" si="108"/>
        <v/>
      </c>
      <c r="O301" t="str">
        <f t="shared" si="109"/>
        <v>9999</v>
      </c>
      <c r="P301" t="str">
        <f t="shared" si="110"/>
        <v/>
      </c>
      <c r="Q301" t="str">
        <f t="shared" si="111"/>
        <v/>
      </c>
      <c r="R301" t="str">
        <f t="shared" si="112"/>
        <v>9999</v>
      </c>
      <c r="S301" t="str">
        <f t="shared" si="113"/>
        <v/>
      </c>
      <c r="T301" t="str">
        <f t="shared" si="114"/>
        <v/>
      </c>
      <c r="U301" t="str">
        <f t="shared" si="115"/>
        <v>9999</v>
      </c>
      <c r="V301" t="str">
        <f t="shared" si="116"/>
        <v>Wealden</v>
      </c>
      <c r="W301">
        <f t="shared" si="117"/>
        <v>0.72900602831908035</v>
      </c>
      <c r="X301">
        <f t="shared" si="118"/>
        <v>10</v>
      </c>
      <c r="Y301" t="str">
        <f t="shared" si="119"/>
        <v/>
      </c>
      <c r="Z301" t="str">
        <f t="shared" si="120"/>
        <v/>
      </c>
      <c r="AA301" t="str">
        <f t="shared" si="121"/>
        <v>9999</v>
      </c>
      <c r="AE301" t="s">
        <v>622</v>
      </c>
      <c r="AF301">
        <f t="shared" si="100"/>
        <v>94</v>
      </c>
      <c r="AG301">
        <f t="array" ref="AG301">INDEX($AF$1:$AF$326,MATCH(SMALL(COUNTIF($AF$1:$AF$326,"&lt;"&amp;$AF$1:$AF$326),ROW($AF301:$AG301)),COUNTIF($AF$1:$AF$326,"&lt;"&amp;$AF$1:$AF$326),0))</f>
        <v>301</v>
      </c>
      <c r="AH301" t="str">
        <f t="array" ref="AH301">INDEX($AE$1:$AE$326,SMALL(IF($AF$1:$AF$326=$AG301,ROW($AF$1:$AF$326)),COUNTIF($AG$1:$AG301,$AG301)),1)</f>
        <v>Sunderland</v>
      </c>
      <c r="AI301">
        <f t="shared" si="101"/>
        <v>3.7812191421208543</v>
      </c>
      <c r="AN301" t="e">
        <f t="shared" si="102"/>
        <v>#N/A</v>
      </c>
    </row>
    <row r="302" spans="1:40" x14ac:dyDescent="0.25">
      <c r="A302" t="s">
        <v>622</v>
      </c>
      <c r="B302" t="s">
        <v>623</v>
      </c>
      <c r="C302" t="s">
        <v>17</v>
      </c>
      <c r="D302" t="s">
        <v>18</v>
      </c>
      <c r="E302">
        <v>51275</v>
      </c>
      <c r="F302">
        <v>0.67704963490156211</v>
      </c>
      <c r="G302">
        <f>VLOOKUP($A302,'1213 urban'!$A$4:$C$329,2,FALSE)</f>
        <v>0.72474271633570087</v>
      </c>
      <c r="H302">
        <f>VLOOKUP($A302,'1213 urban'!$A$4:$C$329,3,FALSE)</f>
        <v>15</v>
      </c>
      <c r="I302">
        <f t="shared" si="103"/>
        <v>94</v>
      </c>
      <c r="J302" t="str">
        <f t="shared" si="104"/>
        <v/>
      </c>
      <c r="K302" t="str">
        <f t="shared" si="105"/>
        <v/>
      </c>
      <c r="L302" t="str">
        <f t="shared" si="106"/>
        <v>9999</v>
      </c>
      <c r="M302" t="str">
        <f t="shared" si="107"/>
        <v/>
      </c>
      <c r="N302" t="str">
        <f t="shared" si="108"/>
        <v/>
      </c>
      <c r="O302" t="str">
        <f t="shared" si="109"/>
        <v>9999</v>
      </c>
      <c r="P302" t="str">
        <f t="shared" si="110"/>
        <v/>
      </c>
      <c r="Q302" t="str">
        <f t="shared" si="111"/>
        <v/>
      </c>
      <c r="R302" t="str">
        <f t="shared" si="112"/>
        <v>9999</v>
      </c>
      <c r="S302" t="str">
        <f t="shared" si="113"/>
        <v/>
      </c>
      <c r="T302" t="str">
        <f t="shared" si="114"/>
        <v/>
      </c>
      <c r="U302" t="str">
        <f t="shared" si="115"/>
        <v>9999</v>
      </c>
      <c r="V302" t="str">
        <f t="shared" si="116"/>
        <v/>
      </c>
      <c r="W302" t="str">
        <f t="shared" si="117"/>
        <v/>
      </c>
      <c r="X302" t="str">
        <f t="shared" si="118"/>
        <v>9999</v>
      </c>
      <c r="Y302" t="str">
        <f t="shared" si="119"/>
        <v>Wellingborough</v>
      </c>
      <c r="Z302">
        <f t="shared" si="120"/>
        <v>0.72474271633570087</v>
      </c>
      <c r="AA302">
        <f t="shared" si="121"/>
        <v>21</v>
      </c>
      <c r="AE302" t="s">
        <v>624</v>
      </c>
      <c r="AF302">
        <f t="shared" si="100"/>
        <v>181</v>
      </c>
      <c r="AG302" t="str">
        <f t="array" ref="AG302">INDEX($AF$1:$AF$326,MATCH(SMALL(COUNTIF($AF$1:$AF$326,"&lt;"&amp;$AF$1:$AF$326),ROW($AF302:$AG302)),COUNTIF($AF$1:$AF$326,"&lt;"&amp;$AF$1:$AF$326),0))</f>
        <v>9999</v>
      </c>
      <c r="AH302" t="str">
        <f t="array" ref="AH302">INDEX($AE$1:$AE$326,SMALL(IF($AF$1:$AF$326=$AG302,ROW($AF$1:$AF$326)),COUNTIF($AG$1:$AG302,$AG302)),1)</f>
        <v>Allerdale</v>
      </c>
      <c r="AI302" t="str">
        <f t="shared" si="101"/>
        <v/>
      </c>
      <c r="AN302" t="e">
        <f t="shared" si="102"/>
        <v>#N/A</v>
      </c>
    </row>
    <row r="303" spans="1:40" x14ac:dyDescent="0.25">
      <c r="A303" t="s">
        <v>624</v>
      </c>
      <c r="B303" t="s">
        <v>625</v>
      </c>
      <c r="C303" t="s">
        <v>31</v>
      </c>
      <c r="D303" t="s">
        <v>23</v>
      </c>
      <c r="E303">
        <v>102712</v>
      </c>
      <c r="F303">
        <v>0.89808337996642418</v>
      </c>
      <c r="G303">
        <f>VLOOKUP($A303,'1213 urban'!$A$4:$C$329,2,FALSE)</f>
        <v>0.92398836861700684</v>
      </c>
      <c r="H303">
        <f>VLOOKUP($A303,'1213 urban'!$A$4:$C$329,3,FALSE)</f>
        <v>34</v>
      </c>
      <c r="I303">
        <f t="shared" si="103"/>
        <v>181</v>
      </c>
      <c r="J303" t="str">
        <f t="shared" si="104"/>
        <v/>
      </c>
      <c r="K303" t="str">
        <f t="shared" si="105"/>
        <v/>
      </c>
      <c r="L303" t="str">
        <f t="shared" si="106"/>
        <v>9999</v>
      </c>
      <c r="M303" t="str">
        <f t="shared" si="107"/>
        <v/>
      </c>
      <c r="N303" t="str">
        <f t="shared" si="108"/>
        <v/>
      </c>
      <c r="O303" t="str">
        <f t="shared" si="109"/>
        <v>9999</v>
      </c>
      <c r="P303" t="str">
        <f t="shared" si="110"/>
        <v>Welwyn Hatfield</v>
      </c>
      <c r="Q303">
        <f t="shared" si="111"/>
        <v>0.92398836861700684</v>
      </c>
      <c r="R303">
        <f t="shared" si="112"/>
        <v>30</v>
      </c>
      <c r="S303" t="str">
        <f t="shared" si="113"/>
        <v/>
      </c>
      <c r="T303" t="str">
        <f t="shared" si="114"/>
        <v/>
      </c>
      <c r="U303" t="str">
        <f t="shared" si="115"/>
        <v>9999</v>
      </c>
      <c r="V303" t="str">
        <f t="shared" si="116"/>
        <v/>
      </c>
      <c r="W303" t="str">
        <f t="shared" si="117"/>
        <v/>
      </c>
      <c r="X303" t="str">
        <f t="shared" si="118"/>
        <v>9999</v>
      </c>
      <c r="Y303" t="str">
        <f t="shared" si="119"/>
        <v/>
      </c>
      <c r="Z303" t="str">
        <f t="shared" si="120"/>
        <v/>
      </c>
      <c r="AA303" t="str">
        <f t="shared" si="121"/>
        <v>9999</v>
      </c>
      <c r="AE303" t="s">
        <v>626</v>
      </c>
      <c r="AF303">
        <f t="shared" si="100"/>
        <v>40</v>
      </c>
      <c r="AG303" t="str">
        <f t="array" ref="AG303">INDEX($AF$1:$AF$326,MATCH(SMALL(COUNTIF($AF$1:$AF$326,"&lt;"&amp;$AF$1:$AF$326),ROW($AF303:$AG303)),COUNTIF($AF$1:$AF$326,"&lt;"&amp;$AF$1:$AF$326),0))</f>
        <v>9999</v>
      </c>
      <c r="AH303" t="str">
        <f t="array" ref="AH303">INDEX($AE$1:$AE$326,SMALL(IF($AF$1:$AF$326=$AG303,ROW($AF$1:$AF$326)),COUNTIF($AG$1:$AG303,$AG303)),1)</f>
        <v>Copeland</v>
      </c>
      <c r="AI303" t="str">
        <f t="shared" si="101"/>
        <v/>
      </c>
      <c r="AN303" t="e">
        <f t="shared" si="102"/>
        <v>#N/A</v>
      </c>
    </row>
    <row r="304" spans="1:40" x14ac:dyDescent="0.25">
      <c r="A304" t="s">
        <v>626</v>
      </c>
      <c r="B304" t="s">
        <v>627</v>
      </c>
      <c r="C304" t="s">
        <v>9</v>
      </c>
      <c r="D304" t="s">
        <v>18</v>
      </c>
      <c r="E304">
        <v>89891</v>
      </c>
      <c r="F304">
        <v>0.58380256535151809</v>
      </c>
      <c r="G304">
        <f>VLOOKUP($A304,'1213 urban'!$A$4:$C$329,2,FALSE)</f>
        <v>0.59314795482585181</v>
      </c>
      <c r="H304">
        <f>VLOOKUP($A304,'1213 urban'!$A$4:$C$329,3,FALSE)</f>
        <v>25</v>
      </c>
      <c r="I304">
        <f t="shared" si="103"/>
        <v>40</v>
      </c>
      <c r="J304" t="str">
        <f t="shared" si="104"/>
        <v/>
      </c>
      <c r="K304" t="str">
        <f t="shared" si="105"/>
        <v/>
      </c>
      <c r="L304" t="str">
        <f t="shared" si="106"/>
        <v>9999</v>
      </c>
      <c r="M304" t="str">
        <f t="shared" si="107"/>
        <v/>
      </c>
      <c r="N304" t="str">
        <f t="shared" si="108"/>
        <v/>
      </c>
      <c r="O304" t="str">
        <f t="shared" si="109"/>
        <v>9999</v>
      </c>
      <c r="P304" t="str">
        <f t="shared" si="110"/>
        <v/>
      </c>
      <c r="Q304" t="str">
        <f t="shared" si="111"/>
        <v/>
      </c>
      <c r="R304" t="str">
        <f t="shared" si="112"/>
        <v>9999</v>
      </c>
      <c r="S304" t="str">
        <f t="shared" si="113"/>
        <v/>
      </c>
      <c r="T304" t="str">
        <f t="shared" si="114"/>
        <v/>
      </c>
      <c r="U304" t="str">
        <f t="shared" si="115"/>
        <v>9999</v>
      </c>
      <c r="V304" t="str">
        <f t="shared" si="116"/>
        <v/>
      </c>
      <c r="W304" t="str">
        <f t="shared" si="117"/>
        <v/>
      </c>
      <c r="X304" t="str">
        <f t="shared" si="118"/>
        <v>9999</v>
      </c>
      <c r="Y304" t="str">
        <f t="shared" si="119"/>
        <v>West Berkshire</v>
      </c>
      <c r="Z304">
        <f t="shared" si="120"/>
        <v>0.59314795482585181</v>
      </c>
      <c r="AA304">
        <f t="shared" si="121"/>
        <v>9</v>
      </c>
      <c r="AE304" t="s">
        <v>628</v>
      </c>
      <c r="AF304" t="str">
        <f t="shared" si="100"/>
        <v>9999</v>
      </c>
      <c r="AG304" t="str">
        <f t="array" ref="AG304">INDEX($AF$1:$AF$326,MATCH(SMALL(COUNTIF($AF$1:$AF$326,"&lt;"&amp;$AF$1:$AF$326),ROW($AF304:$AG304)),COUNTIF($AF$1:$AF$326,"&lt;"&amp;$AF$1:$AF$326),0))</f>
        <v>9999</v>
      </c>
      <c r="AH304" t="str">
        <f t="array" ref="AH304">INDEX($AE$1:$AE$326,SMALL(IF($AF$1:$AF$326=$AG304,ROW($AF$1:$AF$326)),COUNTIF($AG$1:$AG304,$AG304)),1)</f>
        <v>Craven</v>
      </c>
      <c r="AI304" t="str">
        <f t="shared" si="101"/>
        <v/>
      </c>
      <c r="AN304" t="e">
        <f t="shared" si="102"/>
        <v>#N/A</v>
      </c>
    </row>
    <row r="305" spans="1:40" x14ac:dyDescent="0.25">
      <c r="A305" t="s">
        <v>628</v>
      </c>
      <c r="B305" t="s">
        <v>629</v>
      </c>
      <c r="C305" t="s">
        <v>51</v>
      </c>
      <c r="D305" t="s">
        <v>14</v>
      </c>
      <c r="E305">
        <v>12210</v>
      </c>
      <c r="F305">
        <v>0.23010383883308519</v>
      </c>
      <c r="G305" t="str">
        <f>VLOOKUP($A305,'1213 urban'!$A$4:$C$329,2,FALSE)</f>
        <v/>
      </c>
      <c r="H305" t="str">
        <f>VLOOKUP($A305,'1213 urban'!$A$4:$C$329,3,FALSE)</f>
        <v/>
      </c>
      <c r="I305" t="str">
        <f t="shared" si="103"/>
        <v>9999</v>
      </c>
      <c r="J305" t="str">
        <f t="shared" si="104"/>
        <v/>
      </c>
      <c r="K305" t="str">
        <f t="shared" si="105"/>
        <v/>
      </c>
      <c r="L305" t="str">
        <f t="shared" si="106"/>
        <v>9999</v>
      </c>
      <c r="M305" t="str">
        <f t="shared" si="107"/>
        <v/>
      </c>
      <c r="N305" t="str">
        <f t="shared" si="108"/>
        <v/>
      </c>
      <c r="O305" t="str">
        <f t="shared" si="109"/>
        <v>9999</v>
      </c>
      <c r="P305" t="str">
        <f t="shared" si="110"/>
        <v/>
      </c>
      <c r="Q305" t="str">
        <f t="shared" si="111"/>
        <v/>
      </c>
      <c r="R305" t="str">
        <f t="shared" si="112"/>
        <v>9999</v>
      </c>
      <c r="S305" t="str">
        <f t="shared" si="113"/>
        <v/>
      </c>
      <c r="T305" t="str">
        <f t="shared" si="114"/>
        <v/>
      </c>
      <c r="U305" t="str">
        <f t="shared" si="115"/>
        <v>9999</v>
      </c>
      <c r="V305" t="str">
        <f t="shared" si="116"/>
        <v>West Devon</v>
      </c>
      <c r="W305" t="str">
        <f t="shared" si="117"/>
        <v/>
      </c>
      <c r="X305" t="str">
        <f t="shared" si="118"/>
        <v>9999</v>
      </c>
      <c r="Y305" t="str">
        <f t="shared" si="119"/>
        <v/>
      </c>
      <c r="Z305" t="str">
        <f t="shared" si="120"/>
        <v/>
      </c>
      <c r="AA305" t="str">
        <f t="shared" si="121"/>
        <v>9999</v>
      </c>
      <c r="AE305" t="s">
        <v>630</v>
      </c>
      <c r="AF305">
        <f t="shared" si="100"/>
        <v>126</v>
      </c>
      <c r="AG305" t="str">
        <f t="array" ref="AG305">INDEX($AF$1:$AF$326,MATCH(SMALL(COUNTIF($AF$1:$AF$326,"&lt;"&amp;$AF$1:$AF$326),ROW($AF305:$AG305)),COUNTIF($AF$1:$AF$326,"&lt;"&amp;$AF$1:$AF$326),0))</f>
        <v>9999</v>
      </c>
      <c r="AH305" t="str">
        <f t="array" ref="AH305">INDEX($AE$1:$AE$326,SMALL(IF($AF$1:$AF$326=$AG305,ROW($AF$1:$AF$326)),COUNTIF($AG$1:$AG305,$AG305)),1)</f>
        <v>Daventry</v>
      </c>
      <c r="AI305" t="str">
        <f t="shared" si="101"/>
        <v/>
      </c>
      <c r="AN305" t="e">
        <f t="shared" si="102"/>
        <v>#N/A</v>
      </c>
    </row>
    <row r="306" spans="1:40" x14ac:dyDescent="0.25">
      <c r="A306" t="s">
        <v>630</v>
      </c>
      <c r="B306" t="s">
        <v>631</v>
      </c>
      <c r="C306" t="s">
        <v>51</v>
      </c>
      <c r="D306" t="s">
        <v>14</v>
      </c>
      <c r="E306">
        <v>35452</v>
      </c>
      <c r="F306">
        <v>0.36657291752833154</v>
      </c>
      <c r="G306">
        <f>VLOOKUP($A306,'1213 urban'!$A$4:$C$329,2,FALSE)</f>
        <v>0.7962487835088029</v>
      </c>
      <c r="H306">
        <f>VLOOKUP($A306,'1213 urban'!$A$4:$C$329,3,FALSE)</f>
        <v>18</v>
      </c>
      <c r="I306">
        <f t="shared" si="103"/>
        <v>126</v>
      </c>
      <c r="J306" t="str">
        <f t="shared" si="104"/>
        <v/>
      </c>
      <c r="K306" t="str">
        <f t="shared" si="105"/>
        <v/>
      </c>
      <c r="L306" t="str">
        <f t="shared" si="106"/>
        <v>9999</v>
      </c>
      <c r="M306" t="str">
        <f t="shared" si="107"/>
        <v/>
      </c>
      <c r="N306" t="str">
        <f t="shared" si="108"/>
        <v/>
      </c>
      <c r="O306" t="str">
        <f t="shared" si="109"/>
        <v>9999</v>
      </c>
      <c r="P306" t="str">
        <f t="shared" si="110"/>
        <v/>
      </c>
      <c r="Q306" t="str">
        <f t="shared" si="111"/>
        <v/>
      </c>
      <c r="R306" t="str">
        <f t="shared" si="112"/>
        <v>9999</v>
      </c>
      <c r="S306" t="str">
        <f t="shared" si="113"/>
        <v/>
      </c>
      <c r="T306" t="str">
        <f t="shared" si="114"/>
        <v/>
      </c>
      <c r="U306" t="str">
        <f t="shared" si="115"/>
        <v>9999</v>
      </c>
      <c r="V306" t="str">
        <f t="shared" si="116"/>
        <v>West Dorset</v>
      </c>
      <c r="W306">
        <f t="shared" si="117"/>
        <v>0.7962487835088029</v>
      </c>
      <c r="X306">
        <f t="shared" si="118"/>
        <v>15</v>
      </c>
      <c r="Y306" t="str">
        <f t="shared" si="119"/>
        <v/>
      </c>
      <c r="Z306" t="str">
        <f t="shared" si="120"/>
        <v/>
      </c>
      <c r="AA306" t="str">
        <f t="shared" si="121"/>
        <v>9999</v>
      </c>
      <c r="AE306" t="s">
        <v>632</v>
      </c>
      <c r="AF306">
        <f t="shared" si="100"/>
        <v>197</v>
      </c>
      <c r="AG306" t="str">
        <f t="array" ref="AG306">INDEX($AF$1:$AF$326,MATCH(SMALL(COUNTIF($AF$1:$AF$326,"&lt;"&amp;$AF$1:$AF$326),ROW($AF306:$AG306)),COUNTIF($AF$1:$AF$326,"&lt;"&amp;$AF$1:$AF$326),0))</f>
        <v>9999</v>
      </c>
      <c r="AH306" t="str">
        <f t="array" ref="AH306">INDEX($AE$1:$AE$326,SMALL(IF($AF$1:$AF$326=$AG306,ROW($AF$1:$AF$326)),COUNTIF($AG$1:$AG306,$AG306)),1)</f>
        <v>Derbyshire Dales</v>
      </c>
      <c r="AI306" t="str">
        <f t="shared" si="101"/>
        <v/>
      </c>
      <c r="AN306" t="e">
        <f t="shared" si="102"/>
        <v>#N/A</v>
      </c>
    </row>
    <row r="307" spans="1:40" x14ac:dyDescent="0.25">
      <c r="A307" t="s">
        <v>632</v>
      </c>
      <c r="B307" t="s">
        <v>633</v>
      </c>
      <c r="C307" t="s">
        <v>13</v>
      </c>
      <c r="D307" t="s">
        <v>28</v>
      </c>
      <c r="E307">
        <v>65467</v>
      </c>
      <c r="F307">
        <v>0.59371344101136336</v>
      </c>
      <c r="G307">
        <f>VLOOKUP($A307,'1213 urban'!$A$4:$C$329,2,FALSE)</f>
        <v>0.96639904846862923</v>
      </c>
      <c r="H307">
        <f>VLOOKUP($A307,'1213 urban'!$A$4:$C$329,3,FALSE)</f>
        <v>13</v>
      </c>
      <c r="I307">
        <f t="shared" si="103"/>
        <v>197</v>
      </c>
      <c r="J307" t="str">
        <f t="shared" si="104"/>
        <v/>
      </c>
      <c r="K307" t="str">
        <f t="shared" si="105"/>
        <v/>
      </c>
      <c r="L307" t="str">
        <f t="shared" si="106"/>
        <v>9999</v>
      </c>
      <c r="M307" t="str">
        <f t="shared" si="107"/>
        <v/>
      </c>
      <c r="N307" t="str">
        <f t="shared" si="108"/>
        <v/>
      </c>
      <c r="O307" t="str">
        <f t="shared" si="109"/>
        <v>9999</v>
      </c>
      <c r="P307" t="str">
        <f t="shared" si="110"/>
        <v/>
      </c>
      <c r="Q307" t="str">
        <f t="shared" si="111"/>
        <v/>
      </c>
      <c r="R307" t="str">
        <f t="shared" si="112"/>
        <v>9999</v>
      </c>
      <c r="S307" t="str">
        <f t="shared" si="113"/>
        <v>West Lancashire</v>
      </c>
      <c r="T307">
        <f t="shared" si="114"/>
        <v>0.96639904846862923</v>
      </c>
      <c r="U307">
        <f t="shared" si="115"/>
        <v>40</v>
      </c>
      <c r="V307" t="str">
        <f t="shared" si="116"/>
        <v/>
      </c>
      <c r="W307" t="str">
        <f t="shared" si="117"/>
        <v/>
      </c>
      <c r="X307" t="str">
        <f t="shared" si="118"/>
        <v>9999</v>
      </c>
      <c r="Y307" t="str">
        <f t="shared" si="119"/>
        <v/>
      </c>
      <c r="Z307" t="str">
        <f t="shared" si="120"/>
        <v/>
      </c>
      <c r="AA307" t="str">
        <f t="shared" si="121"/>
        <v>9999</v>
      </c>
      <c r="AE307" t="s">
        <v>634</v>
      </c>
      <c r="AF307">
        <f t="shared" si="100"/>
        <v>286</v>
      </c>
      <c r="AG307" t="str">
        <f t="array" ref="AG307">INDEX($AF$1:$AF$326,MATCH(SMALL(COUNTIF($AF$1:$AF$326,"&lt;"&amp;$AF$1:$AF$326),ROW($AF307:$AG307)),COUNTIF($AF$1:$AF$326,"&lt;"&amp;$AF$1:$AF$326),0))</f>
        <v>9999</v>
      </c>
      <c r="AH307" t="str">
        <f t="array" ref="AH307">INDEX($AE$1:$AE$326,SMALL(IF($AF$1:$AF$326=$AG307,ROW($AF$1:$AF$326)),COUNTIF($AG$1:$AG307,$AG307)),1)</f>
        <v>Dover</v>
      </c>
      <c r="AI307" t="str">
        <f t="shared" si="101"/>
        <v/>
      </c>
      <c r="AN307" t="e">
        <f t="shared" si="102"/>
        <v>#N/A</v>
      </c>
    </row>
    <row r="308" spans="1:40" x14ac:dyDescent="0.25">
      <c r="A308" t="s">
        <v>634</v>
      </c>
      <c r="B308" t="s">
        <v>635</v>
      </c>
      <c r="C308" t="s">
        <v>17</v>
      </c>
      <c r="D308" t="s">
        <v>14</v>
      </c>
      <c r="E308">
        <v>22051</v>
      </c>
      <c r="F308">
        <v>0.24665272200534669</v>
      </c>
      <c r="G308">
        <f>VLOOKUP($A308,'1213 urban'!$A$4:$C$329,2,FALSE)</f>
        <v>1.4201183431952662</v>
      </c>
      <c r="H308">
        <f>VLOOKUP($A308,'1213 urban'!$A$4:$C$329,3,FALSE)</f>
        <v>6</v>
      </c>
      <c r="I308">
        <f t="shared" si="103"/>
        <v>286</v>
      </c>
      <c r="J308" t="str">
        <f t="shared" si="104"/>
        <v/>
      </c>
      <c r="K308" t="str">
        <f t="shared" si="105"/>
        <v/>
      </c>
      <c r="L308" t="str">
        <f t="shared" si="106"/>
        <v>9999</v>
      </c>
      <c r="M308" t="str">
        <f t="shared" si="107"/>
        <v/>
      </c>
      <c r="N308" t="str">
        <f t="shared" si="108"/>
        <v/>
      </c>
      <c r="O308" t="str">
        <f t="shared" si="109"/>
        <v>9999</v>
      </c>
      <c r="P308" t="str">
        <f t="shared" si="110"/>
        <v/>
      </c>
      <c r="Q308" t="str">
        <f t="shared" si="111"/>
        <v/>
      </c>
      <c r="R308" t="str">
        <f t="shared" si="112"/>
        <v>9999</v>
      </c>
      <c r="S308" t="str">
        <f t="shared" si="113"/>
        <v/>
      </c>
      <c r="T308" t="str">
        <f t="shared" si="114"/>
        <v/>
      </c>
      <c r="U308" t="str">
        <f t="shared" si="115"/>
        <v>9999</v>
      </c>
      <c r="V308" t="str">
        <f t="shared" si="116"/>
        <v>West Lindsey</v>
      </c>
      <c r="W308">
        <f t="shared" si="117"/>
        <v>1.4201183431952662</v>
      </c>
      <c r="X308">
        <f t="shared" si="118"/>
        <v>32</v>
      </c>
      <c r="Y308" t="str">
        <f t="shared" si="119"/>
        <v/>
      </c>
      <c r="Z308" t="str">
        <f t="shared" si="120"/>
        <v/>
      </c>
      <c r="AA308" t="str">
        <f t="shared" si="121"/>
        <v>9999</v>
      </c>
      <c r="AE308" t="s">
        <v>636</v>
      </c>
      <c r="AF308">
        <f t="shared" si="100"/>
        <v>151</v>
      </c>
      <c r="AG308" t="str">
        <f t="array" ref="AG308">INDEX($AF$1:$AF$326,MATCH(SMALL(COUNTIF($AF$1:$AF$326,"&lt;"&amp;$AF$1:$AF$326),ROW($AF308:$AG308)),COUNTIF($AF$1:$AF$326,"&lt;"&amp;$AF$1:$AF$326),0))</f>
        <v>9999</v>
      </c>
      <c r="AH308" t="str">
        <f t="array" ref="AH308">INDEX($AE$1:$AE$326,SMALL(IF($AF$1:$AF$326=$AG308,ROW($AF$1:$AF$326)),COUNTIF($AG$1:$AG308,$AG308)),1)</f>
        <v>Eden</v>
      </c>
      <c r="AI308" t="str">
        <f t="shared" si="101"/>
        <v/>
      </c>
      <c r="AN308" t="e">
        <f t="shared" si="102"/>
        <v>#N/A</v>
      </c>
    </row>
    <row r="309" spans="1:40" x14ac:dyDescent="0.25">
      <c r="A309" t="s">
        <v>636</v>
      </c>
      <c r="B309" t="s">
        <v>637</v>
      </c>
      <c r="C309" t="s">
        <v>9</v>
      </c>
      <c r="D309" t="s">
        <v>14</v>
      </c>
      <c r="E309">
        <v>43492</v>
      </c>
      <c r="F309">
        <v>0.41886894213729869</v>
      </c>
      <c r="G309">
        <f>VLOOKUP($A309,'1213 urban'!$A$4:$C$329,2,FALSE)</f>
        <v>0.84450543650374754</v>
      </c>
      <c r="H309">
        <f>VLOOKUP($A309,'1213 urban'!$A$4:$C$329,3,FALSE)</f>
        <v>16</v>
      </c>
      <c r="I309">
        <f t="shared" si="103"/>
        <v>151</v>
      </c>
      <c r="J309" t="str">
        <f t="shared" si="104"/>
        <v/>
      </c>
      <c r="K309" t="str">
        <f t="shared" si="105"/>
        <v/>
      </c>
      <c r="L309" t="str">
        <f t="shared" si="106"/>
        <v>9999</v>
      </c>
      <c r="M309" t="str">
        <f t="shared" si="107"/>
        <v/>
      </c>
      <c r="N309" t="str">
        <f t="shared" si="108"/>
        <v/>
      </c>
      <c r="O309" t="str">
        <f t="shared" si="109"/>
        <v>9999</v>
      </c>
      <c r="P309" t="str">
        <f t="shared" si="110"/>
        <v/>
      </c>
      <c r="Q309" t="str">
        <f t="shared" si="111"/>
        <v/>
      </c>
      <c r="R309" t="str">
        <f t="shared" si="112"/>
        <v>9999</v>
      </c>
      <c r="S309" t="str">
        <f t="shared" si="113"/>
        <v/>
      </c>
      <c r="T309" t="str">
        <f t="shared" si="114"/>
        <v/>
      </c>
      <c r="U309" t="str">
        <f t="shared" si="115"/>
        <v>9999</v>
      </c>
      <c r="V309" t="str">
        <f t="shared" si="116"/>
        <v>West Oxfordshire</v>
      </c>
      <c r="W309">
        <f t="shared" si="117"/>
        <v>0.84450543650374754</v>
      </c>
      <c r="X309">
        <f t="shared" si="118"/>
        <v>18</v>
      </c>
      <c r="Y309" t="str">
        <f t="shared" si="119"/>
        <v/>
      </c>
      <c r="Z309" t="str">
        <f t="shared" si="120"/>
        <v/>
      </c>
      <c r="AA309" t="str">
        <f t="shared" si="121"/>
        <v>9999</v>
      </c>
      <c r="AE309" t="s">
        <v>638</v>
      </c>
      <c r="AF309" t="str">
        <f t="shared" si="100"/>
        <v>9999</v>
      </c>
      <c r="AG309" t="str">
        <f t="array" ref="AG309">INDEX($AF$1:$AF$326,MATCH(SMALL(COUNTIF($AF$1:$AF$326,"&lt;"&amp;$AF$1:$AF$326),ROW($AF309:$AG309)),COUNTIF($AF$1:$AF$326,"&lt;"&amp;$AF$1:$AF$326),0))</f>
        <v>9999</v>
      </c>
      <c r="AH309" t="str">
        <f t="array" ref="AH309">INDEX($AE$1:$AE$326,SMALL(IF($AF$1:$AF$326=$AG309,ROW($AF$1:$AF$326)),COUNTIF($AG$1:$AG309,$AG309)),1)</f>
        <v>Forest Heath</v>
      </c>
      <c r="AI309" t="str">
        <f t="shared" si="101"/>
        <v/>
      </c>
      <c r="AN309" t="e">
        <f t="shared" si="102"/>
        <v>#N/A</v>
      </c>
    </row>
    <row r="310" spans="1:40" x14ac:dyDescent="0.25">
      <c r="A310" t="s">
        <v>638</v>
      </c>
      <c r="B310" t="s">
        <v>639</v>
      </c>
      <c r="C310" t="s">
        <v>51</v>
      </c>
      <c r="D310" t="s">
        <v>14</v>
      </c>
      <c r="E310">
        <v>12084</v>
      </c>
      <c r="F310">
        <v>0.34170342721411606</v>
      </c>
      <c r="G310" t="str">
        <f>VLOOKUP($A310,'1213 urban'!$A$4:$C$329,2,FALSE)</f>
        <v/>
      </c>
      <c r="H310" t="str">
        <f>VLOOKUP($A310,'1213 urban'!$A$4:$C$329,3,FALSE)</f>
        <v/>
      </c>
      <c r="I310" t="str">
        <f t="shared" si="103"/>
        <v>9999</v>
      </c>
      <c r="J310" t="str">
        <f t="shared" si="104"/>
        <v/>
      </c>
      <c r="K310" t="str">
        <f t="shared" si="105"/>
        <v/>
      </c>
      <c r="L310" t="str">
        <f t="shared" si="106"/>
        <v>9999</v>
      </c>
      <c r="M310" t="str">
        <f t="shared" si="107"/>
        <v/>
      </c>
      <c r="N310" t="str">
        <f t="shared" si="108"/>
        <v/>
      </c>
      <c r="O310" t="str">
        <f t="shared" si="109"/>
        <v>9999</v>
      </c>
      <c r="P310" t="str">
        <f t="shared" si="110"/>
        <v/>
      </c>
      <c r="Q310" t="str">
        <f t="shared" si="111"/>
        <v/>
      </c>
      <c r="R310" t="str">
        <f t="shared" si="112"/>
        <v>9999</v>
      </c>
      <c r="S310" t="str">
        <f t="shared" si="113"/>
        <v/>
      </c>
      <c r="T310" t="str">
        <f t="shared" si="114"/>
        <v/>
      </c>
      <c r="U310" t="str">
        <f t="shared" si="115"/>
        <v>9999</v>
      </c>
      <c r="V310" t="str">
        <f t="shared" si="116"/>
        <v>West Somerset</v>
      </c>
      <c r="W310" t="str">
        <f t="shared" si="117"/>
        <v/>
      </c>
      <c r="X310" t="str">
        <f t="shared" si="118"/>
        <v>9999</v>
      </c>
      <c r="Y310" t="str">
        <f t="shared" si="119"/>
        <v/>
      </c>
      <c r="Z310" t="str">
        <f t="shared" si="120"/>
        <v/>
      </c>
      <c r="AA310" t="str">
        <f t="shared" si="121"/>
        <v>9999</v>
      </c>
      <c r="AE310" t="s">
        <v>640</v>
      </c>
      <c r="AF310">
        <f t="shared" si="100"/>
        <v>198</v>
      </c>
      <c r="AG310" t="str">
        <f t="array" ref="AG310">INDEX($AF$1:$AF$326,MATCH(SMALL(COUNTIF($AF$1:$AF$326,"&lt;"&amp;$AF$1:$AF$326),ROW($AF310:$AG310)),COUNTIF($AF$1:$AF$326,"&lt;"&amp;$AF$1:$AF$326),0))</f>
        <v>9999</v>
      </c>
      <c r="AH310" t="str">
        <f t="array" ref="AH310">INDEX($AE$1:$AE$326,SMALL(IF($AF$1:$AF$326=$AG310,ROW($AF$1:$AF$326)),COUNTIF($AG$1:$AG310,$AG310)),1)</f>
        <v>Forest of Dean</v>
      </c>
      <c r="AI310" t="str">
        <f t="shared" si="101"/>
        <v/>
      </c>
      <c r="AN310" t="e">
        <f t="shared" si="102"/>
        <v>#N/A</v>
      </c>
    </row>
    <row r="311" spans="1:40" x14ac:dyDescent="0.25">
      <c r="A311" t="s">
        <v>640</v>
      </c>
      <c r="B311" t="s">
        <v>641</v>
      </c>
      <c r="C311" t="s">
        <v>34</v>
      </c>
      <c r="D311" t="s">
        <v>35</v>
      </c>
      <c r="E311">
        <v>253112</v>
      </c>
      <c r="F311">
        <v>1</v>
      </c>
      <c r="G311">
        <f>VLOOKUP($A311,'1213 urban'!$A$4:$C$329,2,FALSE)</f>
        <v>0.97177654609101527</v>
      </c>
      <c r="H311">
        <f>VLOOKUP($A311,'1213 urban'!$A$4:$C$329,3,FALSE)</f>
        <v>1066</v>
      </c>
      <c r="I311">
        <f t="shared" si="103"/>
        <v>198</v>
      </c>
      <c r="J311" t="str">
        <f t="shared" si="104"/>
        <v>Westminster</v>
      </c>
      <c r="K311">
        <f t="shared" si="105"/>
        <v>0.97177654609101527</v>
      </c>
      <c r="L311">
        <f t="shared" si="106"/>
        <v>46</v>
      </c>
      <c r="M311" t="str">
        <f t="shared" si="107"/>
        <v/>
      </c>
      <c r="N311" t="str">
        <f t="shared" si="108"/>
        <v/>
      </c>
      <c r="O311" t="str">
        <f t="shared" si="109"/>
        <v>9999</v>
      </c>
      <c r="P311" t="str">
        <f t="shared" si="110"/>
        <v/>
      </c>
      <c r="Q311" t="str">
        <f t="shared" si="111"/>
        <v/>
      </c>
      <c r="R311" t="str">
        <f t="shared" si="112"/>
        <v>9999</v>
      </c>
      <c r="S311" t="str">
        <f t="shared" si="113"/>
        <v/>
      </c>
      <c r="T311" t="str">
        <f t="shared" si="114"/>
        <v/>
      </c>
      <c r="U311" t="str">
        <f t="shared" si="115"/>
        <v>9999</v>
      </c>
      <c r="V311" t="str">
        <f t="shared" si="116"/>
        <v/>
      </c>
      <c r="W311" t="str">
        <f t="shared" si="117"/>
        <v/>
      </c>
      <c r="X311" t="str">
        <f t="shared" si="118"/>
        <v>9999</v>
      </c>
      <c r="Y311" t="str">
        <f t="shared" si="119"/>
        <v/>
      </c>
      <c r="Z311" t="str">
        <f t="shared" si="120"/>
        <v/>
      </c>
      <c r="AA311" t="str">
        <f t="shared" si="121"/>
        <v>9999</v>
      </c>
      <c r="AE311" t="s">
        <v>642</v>
      </c>
      <c r="AF311" t="str">
        <f t="shared" si="100"/>
        <v>9999</v>
      </c>
      <c r="AG311" t="str">
        <f t="array" ref="AG311">INDEX($AF$1:$AF$326,MATCH(SMALL(COUNTIF($AF$1:$AF$326,"&lt;"&amp;$AF$1:$AF$326),ROW($AF311:$AG311)),COUNTIF($AF$1:$AF$326,"&lt;"&amp;$AF$1:$AF$326),0))</f>
        <v>9999</v>
      </c>
      <c r="AH311" t="str">
        <f t="array" ref="AH311">INDEX($AE$1:$AE$326,SMALL(IF($AF$1:$AF$326=$AG311,ROW($AF$1:$AF$326)),COUNTIF($AG$1:$AG311,$AG311)),1)</f>
        <v>Hambleton</v>
      </c>
      <c r="AI311" t="str">
        <f t="shared" si="101"/>
        <v/>
      </c>
      <c r="AN311" t="e">
        <f t="shared" si="102"/>
        <v>#N/A</v>
      </c>
    </row>
    <row r="312" spans="1:40" x14ac:dyDescent="0.25">
      <c r="A312" t="s">
        <v>642</v>
      </c>
      <c r="B312" t="s">
        <v>643</v>
      </c>
      <c r="C312" t="s">
        <v>51</v>
      </c>
      <c r="D312" t="s">
        <v>23</v>
      </c>
      <c r="E312">
        <v>50914</v>
      </c>
      <c r="F312">
        <v>0.80139142479380465</v>
      </c>
      <c r="G312" t="str">
        <f>VLOOKUP($A312,'1213 urban'!$A$4:$C$329,2,FALSE)</f>
        <v/>
      </c>
      <c r="H312" t="str">
        <f>VLOOKUP($A312,'1213 urban'!$A$4:$C$329,3,FALSE)</f>
        <v/>
      </c>
      <c r="I312" t="str">
        <f t="shared" si="103"/>
        <v>9999</v>
      </c>
      <c r="J312" t="str">
        <f t="shared" si="104"/>
        <v/>
      </c>
      <c r="K312" t="str">
        <f t="shared" si="105"/>
        <v/>
      </c>
      <c r="L312" t="str">
        <f t="shared" si="106"/>
        <v>9999</v>
      </c>
      <c r="M312" t="str">
        <f t="shared" si="107"/>
        <v/>
      </c>
      <c r="N312" t="str">
        <f t="shared" si="108"/>
        <v/>
      </c>
      <c r="O312" t="str">
        <f t="shared" si="109"/>
        <v>9999</v>
      </c>
      <c r="P312" t="str">
        <f t="shared" si="110"/>
        <v>Weymouth and Portland</v>
      </c>
      <c r="Q312" t="str">
        <f t="shared" si="111"/>
        <v/>
      </c>
      <c r="R312" t="str">
        <f t="shared" si="112"/>
        <v>9999</v>
      </c>
      <c r="S312" t="str">
        <f t="shared" si="113"/>
        <v/>
      </c>
      <c r="T312" t="str">
        <f t="shared" si="114"/>
        <v/>
      </c>
      <c r="U312" t="str">
        <f t="shared" si="115"/>
        <v>9999</v>
      </c>
      <c r="V312" t="str">
        <f t="shared" si="116"/>
        <v/>
      </c>
      <c r="W312" t="str">
        <f t="shared" si="117"/>
        <v/>
      </c>
      <c r="X312" t="str">
        <f t="shared" si="118"/>
        <v>9999</v>
      </c>
      <c r="Y312" t="str">
        <f t="shared" si="119"/>
        <v/>
      </c>
      <c r="Z312" t="str">
        <f t="shared" si="120"/>
        <v/>
      </c>
      <c r="AA312" t="str">
        <f t="shared" si="121"/>
        <v>9999</v>
      </c>
      <c r="AE312" t="s">
        <v>644</v>
      </c>
      <c r="AF312">
        <f t="shared" si="100"/>
        <v>297</v>
      </c>
      <c r="AG312" t="str">
        <f t="array" ref="AG312">INDEX($AF$1:$AF$326,MATCH(SMALL(COUNTIF($AF$1:$AF$326,"&lt;"&amp;$AF$1:$AF$326),ROW($AF312:$AG312)),COUNTIF($AF$1:$AF$326,"&lt;"&amp;$AF$1:$AF$326),0))</f>
        <v>9999</v>
      </c>
      <c r="AH312" t="str">
        <f t="array" ref="AH312">INDEX($AE$1:$AE$326,SMALL(IF($AF$1:$AF$326=$AG312,ROW($AF$1:$AF$326)),COUNTIF($AG$1:$AG312,$AG312)),1)</f>
        <v>Isles of Scilly</v>
      </c>
      <c r="AI312" t="str">
        <f t="shared" si="101"/>
        <v/>
      </c>
      <c r="AN312" t="e">
        <f t="shared" si="102"/>
        <v>#N/A</v>
      </c>
    </row>
    <row r="313" spans="1:40" x14ac:dyDescent="0.25">
      <c r="A313" t="s">
        <v>644</v>
      </c>
      <c r="B313" t="s">
        <v>645</v>
      </c>
      <c r="C313" t="s">
        <v>13</v>
      </c>
      <c r="D313" t="s">
        <v>35</v>
      </c>
      <c r="E313">
        <v>290227</v>
      </c>
      <c r="F313">
        <v>0.94359136086248319</v>
      </c>
      <c r="G313">
        <f>VLOOKUP($A313,'1213 urban'!$A$4:$C$329,2,FALSE)</f>
        <v>1.6154289953020688</v>
      </c>
      <c r="H313">
        <f>VLOOKUP($A313,'1213 urban'!$A$4:$C$329,3,FALSE)</f>
        <v>98</v>
      </c>
      <c r="I313">
        <f t="shared" si="103"/>
        <v>297</v>
      </c>
      <c r="J313" t="str">
        <f t="shared" si="104"/>
        <v>Wigan</v>
      </c>
      <c r="K313">
        <f t="shared" si="105"/>
        <v>1.6154289953020688</v>
      </c>
      <c r="L313">
        <f t="shared" si="106"/>
        <v>70</v>
      </c>
      <c r="M313" t="str">
        <f t="shared" si="107"/>
        <v/>
      </c>
      <c r="N313" t="str">
        <f t="shared" si="108"/>
        <v/>
      </c>
      <c r="O313" t="str">
        <f t="shared" si="109"/>
        <v>9999</v>
      </c>
      <c r="P313" t="str">
        <f t="shared" si="110"/>
        <v/>
      </c>
      <c r="Q313" t="str">
        <f t="shared" si="111"/>
        <v/>
      </c>
      <c r="R313" t="str">
        <f t="shared" si="112"/>
        <v>9999</v>
      </c>
      <c r="S313" t="str">
        <f t="shared" si="113"/>
        <v/>
      </c>
      <c r="T313" t="str">
        <f t="shared" si="114"/>
        <v/>
      </c>
      <c r="U313" t="str">
        <f t="shared" si="115"/>
        <v>9999</v>
      </c>
      <c r="V313" t="str">
        <f t="shared" si="116"/>
        <v/>
      </c>
      <c r="W313" t="str">
        <f t="shared" si="117"/>
        <v/>
      </c>
      <c r="X313" t="str">
        <f t="shared" si="118"/>
        <v>9999</v>
      </c>
      <c r="Y313" t="str">
        <f t="shared" si="119"/>
        <v/>
      </c>
      <c r="Z313" t="str">
        <f t="shared" si="120"/>
        <v/>
      </c>
      <c r="AA313" t="str">
        <f t="shared" si="121"/>
        <v>9999</v>
      </c>
      <c r="AE313" t="s">
        <v>646</v>
      </c>
      <c r="AF313">
        <f t="shared" si="100"/>
        <v>84</v>
      </c>
      <c r="AG313" t="str">
        <f t="array" ref="AG313">INDEX($AF$1:$AF$326,MATCH(SMALL(COUNTIF($AF$1:$AF$326,"&lt;"&amp;$AF$1:$AF$326),ROW($AF313:$AG313)),COUNTIF($AF$1:$AF$326,"&lt;"&amp;$AF$1:$AF$326),0))</f>
        <v>9999</v>
      </c>
      <c r="AH313" t="str">
        <f t="array" ref="AH313">INDEX($AE$1:$AE$326,SMALL(IF($AF$1:$AF$326=$AG313,ROW($AF$1:$AF$326)),COUNTIF($AG$1:$AG313,$AG313)),1)</f>
        <v>Mid Suffolk</v>
      </c>
      <c r="AI313" t="str">
        <f t="shared" si="101"/>
        <v/>
      </c>
      <c r="AN313" t="e">
        <f t="shared" si="102"/>
        <v>#N/A</v>
      </c>
    </row>
    <row r="314" spans="1:40" x14ac:dyDescent="0.25">
      <c r="A314" t="s">
        <v>646</v>
      </c>
      <c r="B314" t="s">
        <v>647</v>
      </c>
      <c r="C314" t="s">
        <v>51</v>
      </c>
      <c r="D314" t="s">
        <v>28</v>
      </c>
      <c r="E314">
        <v>231075</v>
      </c>
      <c r="F314">
        <v>0.17</v>
      </c>
      <c r="G314">
        <f>VLOOKUP($A314,'1213 urban'!$A$4:$C$329,2,FALSE)</f>
        <v>0.69904784861998315</v>
      </c>
      <c r="H314">
        <f>VLOOKUP($A314,'1213 urban'!$A$4:$C$329,3,FALSE)</f>
        <v>58</v>
      </c>
      <c r="I314">
        <f t="shared" si="103"/>
        <v>84</v>
      </c>
      <c r="J314" t="str">
        <f t="shared" si="104"/>
        <v/>
      </c>
      <c r="K314" t="str">
        <f t="shared" si="105"/>
        <v/>
      </c>
      <c r="L314" t="str">
        <f t="shared" si="106"/>
        <v>9999</v>
      </c>
      <c r="M314" t="str">
        <f t="shared" si="107"/>
        <v/>
      </c>
      <c r="N314" t="str">
        <f t="shared" si="108"/>
        <v/>
      </c>
      <c r="O314" t="str">
        <f t="shared" si="109"/>
        <v>9999</v>
      </c>
      <c r="P314" t="str">
        <f t="shared" si="110"/>
        <v/>
      </c>
      <c r="Q314" t="str">
        <f t="shared" si="111"/>
        <v/>
      </c>
      <c r="R314" t="str">
        <f t="shared" si="112"/>
        <v>9999</v>
      </c>
      <c r="S314" t="str">
        <f t="shared" si="113"/>
        <v>Wiltshire</v>
      </c>
      <c r="T314">
        <f t="shared" si="114"/>
        <v>0.69904784861998315</v>
      </c>
      <c r="U314">
        <f t="shared" si="115"/>
        <v>24</v>
      </c>
      <c r="V314" t="str">
        <f t="shared" si="116"/>
        <v/>
      </c>
      <c r="W314" t="str">
        <f t="shared" si="117"/>
        <v/>
      </c>
      <c r="X314" t="str">
        <f t="shared" si="118"/>
        <v>9999</v>
      </c>
      <c r="Y314" t="str">
        <f t="shared" si="119"/>
        <v/>
      </c>
      <c r="Z314" t="str">
        <f t="shared" si="120"/>
        <v/>
      </c>
      <c r="AA314" t="str">
        <f t="shared" si="121"/>
        <v>9999</v>
      </c>
      <c r="AE314" t="s">
        <v>648</v>
      </c>
      <c r="AF314">
        <f t="shared" si="100"/>
        <v>62</v>
      </c>
      <c r="AG314" t="str">
        <f t="array" ref="AG314">INDEX($AF$1:$AF$326,MATCH(SMALL(COUNTIF($AF$1:$AF$326,"&lt;"&amp;$AF$1:$AF$326),ROW($AF314:$AG314)),COUNTIF($AF$1:$AF$326,"&lt;"&amp;$AF$1:$AF$326),0))</f>
        <v>9999</v>
      </c>
      <c r="AH314" t="str">
        <f t="array" ref="AH314">INDEX($AE$1:$AE$326,SMALL(IF($AF$1:$AF$326=$AG314,ROW($AF$1:$AF$326)),COUNTIF($AG$1:$AG314,$AG314)),1)</f>
        <v>North Dorset</v>
      </c>
      <c r="AI314" t="str">
        <f t="shared" si="101"/>
        <v/>
      </c>
      <c r="AN314" t="e">
        <f t="shared" si="102"/>
        <v>#N/A</v>
      </c>
    </row>
    <row r="315" spans="1:40" x14ac:dyDescent="0.25">
      <c r="A315" t="s">
        <v>648</v>
      </c>
      <c r="B315" t="s">
        <v>649</v>
      </c>
      <c r="C315" t="s">
        <v>9</v>
      </c>
      <c r="D315" t="s">
        <v>28</v>
      </c>
      <c r="E315">
        <v>46905</v>
      </c>
      <c r="F315">
        <v>0.41053985925848124</v>
      </c>
      <c r="G315">
        <f>VLOOKUP($A315,'1213 urban'!$A$4:$C$329,2,FALSE)</f>
        <v>0.65513626834381555</v>
      </c>
      <c r="H315">
        <f>VLOOKUP($A315,'1213 urban'!$A$4:$C$329,3,FALSE)</f>
        <v>30</v>
      </c>
      <c r="I315">
        <f t="shared" si="103"/>
        <v>62</v>
      </c>
      <c r="J315" t="str">
        <f t="shared" si="104"/>
        <v/>
      </c>
      <c r="K315" t="str">
        <f t="shared" si="105"/>
        <v/>
      </c>
      <c r="L315" t="str">
        <f t="shared" si="106"/>
        <v>9999</v>
      </c>
      <c r="M315" t="str">
        <f t="shared" si="107"/>
        <v/>
      </c>
      <c r="N315" t="str">
        <f t="shared" si="108"/>
        <v/>
      </c>
      <c r="O315" t="str">
        <f t="shared" si="109"/>
        <v>9999</v>
      </c>
      <c r="P315" t="str">
        <f t="shared" si="110"/>
        <v/>
      </c>
      <c r="Q315" t="str">
        <f t="shared" si="111"/>
        <v/>
      </c>
      <c r="R315" t="str">
        <f t="shared" si="112"/>
        <v>9999</v>
      </c>
      <c r="S315" t="str">
        <f t="shared" si="113"/>
        <v>Winchester</v>
      </c>
      <c r="T315">
        <f t="shared" si="114"/>
        <v>0.65513626834381555</v>
      </c>
      <c r="U315">
        <f t="shared" si="115"/>
        <v>20</v>
      </c>
      <c r="V315" t="str">
        <f t="shared" si="116"/>
        <v/>
      </c>
      <c r="W315" t="str">
        <f t="shared" si="117"/>
        <v/>
      </c>
      <c r="X315" t="str">
        <f t="shared" si="118"/>
        <v>9999</v>
      </c>
      <c r="Y315" t="str">
        <f t="shared" si="119"/>
        <v/>
      </c>
      <c r="Z315" t="str">
        <f t="shared" si="120"/>
        <v/>
      </c>
      <c r="AA315" t="str">
        <f t="shared" si="121"/>
        <v>9999</v>
      </c>
      <c r="AE315" t="s">
        <v>650</v>
      </c>
      <c r="AF315">
        <f t="shared" si="100"/>
        <v>100</v>
      </c>
      <c r="AG315" t="str">
        <f t="array" ref="AG315">INDEX($AF$1:$AF$326,MATCH(SMALL(COUNTIF($AF$1:$AF$326,"&lt;"&amp;$AF$1:$AF$326),ROW($AF315:$AG315)),COUNTIF($AF$1:$AF$326,"&lt;"&amp;$AF$1:$AF$326),0))</f>
        <v>9999</v>
      </c>
      <c r="AH315" t="str">
        <f t="array" ref="AH315">INDEX($AE$1:$AE$326,SMALL(IF($AF$1:$AF$326=$AG315,ROW($AF$1:$AF$326)),COUNTIF($AG$1:$AG315,$AG315)),1)</f>
        <v>North Norfolk</v>
      </c>
      <c r="AI315" t="str">
        <f t="shared" si="101"/>
        <v/>
      </c>
      <c r="AN315" t="e">
        <f t="shared" si="102"/>
        <v>#N/A</v>
      </c>
    </row>
    <row r="316" spans="1:40" x14ac:dyDescent="0.25">
      <c r="A316" t="s">
        <v>650</v>
      </c>
      <c r="B316" t="s">
        <v>651</v>
      </c>
      <c r="C316" t="s">
        <v>9</v>
      </c>
      <c r="D316" t="s">
        <v>23</v>
      </c>
      <c r="E316">
        <v>121447</v>
      </c>
      <c r="F316">
        <v>0.83098639735063085</v>
      </c>
      <c r="G316">
        <f>VLOOKUP($A316,'1213 urban'!$A$4:$C$329,2,FALSE)</f>
        <v>0.73166064453674617</v>
      </c>
      <c r="H316">
        <f>VLOOKUP($A316,'1213 urban'!$A$4:$C$329,3,FALSE)</f>
        <v>65</v>
      </c>
      <c r="I316">
        <f t="shared" si="103"/>
        <v>100</v>
      </c>
      <c r="J316" t="str">
        <f t="shared" si="104"/>
        <v/>
      </c>
      <c r="K316" t="str">
        <f t="shared" si="105"/>
        <v/>
      </c>
      <c r="L316" t="str">
        <f t="shared" si="106"/>
        <v>9999</v>
      </c>
      <c r="M316" t="str">
        <f t="shared" si="107"/>
        <v/>
      </c>
      <c r="N316" t="str">
        <f t="shared" si="108"/>
        <v/>
      </c>
      <c r="O316" t="str">
        <f t="shared" si="109"/>
        <v>9999</v>
      </c>
      <c r="P316" t="str">
        <f t="shared" si="110"/>
        <v>Windsor and Maidenhead</v>
      </c>
      <c r="Q316">
        <f t="shared" si="111"/>
        <v>0.73166064453674617</v>
      </c>
      <c r="R316">
        <f t="shared" si="112"/>
        <v>14</v>
      </c>
      <c r="S316" t="str">
        <f t="shared" si="113"/>
        <v/>
      </c>
      <c r="T316" t="str">
        <f t="shared" si="114"/>
        <v/>
      </c>
      <c r="U316" t="str">
        <f t="shared" si="115"/>
        <v>9999</v>
      </c>
      <c r="V316" t="str">
        <f t="shared" si="116"/>
        <v/>
      </c>
      <c r="W316" t="str">
        <f t="shared" si="117"/>
        <v/>
      </c>
      <c r="X316" t="str">
        <f t="shared" si="118"/>
        <v>9999</v>
      </c>
      <c r="Y316" t="str">
        <f t="shared" si="119"/>
        <v/>
      </c>
      <c r="Z316" t="str">
        <f t="shared" si="120"/>
        <v/>
      </c>
      <c r="AA316" t="str">
        <f t="shared" si="121"/>
        <v>9999</v>
      </c>
      <c r="AE316" t="s">
        <v>652</v>
      </c>
      <c r="AF316">
        <f t="shared" si="100"/>
        <v>127</v>
      </c>
      <c r="AG316" t="str">
        <f t="array" ref="AG316">INDEX($AF$1:$AF$326,MATCH(SMALL(COUNTIF($AF$1:$AF$326,"&lt;"&amp;$AF$1:$AF$326),ROW($AF316:$AG316)),COUNTIF($AF$1:$AF$326,"&lt;"&amp;$AF$1:$AF$326),0))</f>
        <v>9999</v>
      </c>
      <c r="AH316" t="str">
        <f t="array" ref="AH316">INDEX($AE$1:$AE$326,SMALL(IF($AF$1:$AF$326=$AG316,ROW($AF$1:$AF$326)),COUNTIF($AG$1:$AG316,$AG316)),1)</f>
        <v>Purbeck</v>
      </c>
      <c r="AI316" t="str">
        <f t="shared" si="101"/>
        <v/>
      </c>
      <c r="AN316" t="e">
        <f t="shared" si="102"/>
        <v>#N/A</v>
      </c>
    </row>
    <row r="317" spans="1:40" x14ac:dyDescent="0.25">
      <c r="A317" t="s">
        <v>652</v>
      </c>
      <c r="B317" t="s">
        <v>653</v>
      </c>
      <c r="C317" t="s">
        <v>13</v>
      </c>
      <c r="D317" t="s">
        <v>10</v>
      </c>
      <c r="E317">
        <v>307498</v>
      </c>
      <c r="F317">
        <v>0.99566437959182352</v>
      </c>
      <c r="G317">
        <f>VLOOKUP($A317,'1213 urban'!$A$4:$C$329,2,FALSE)</f>
        <v>0.79664413657467914</v>
      </c>
      <c r="H317">
        <f>VLOOKUP($A317,'1213 urban'!$A$4:$C$329,3,FALSE)</f>
        <v>64</v>
      </c>
      <c r="I317">
        <f t="shared" si="103"/>
        <v>127</v>
      </c>
      <c r="J317" t="str">
        <f t="shared" si="104"/>
        <v/>
      </c>
      <c r="K317" t="str">
        <f t="shared" si="105"/>
        <v/>
      </c>
      <c r="L317" t="str">
        <f t="shared" si="106"/>
        <v>9999</v>
      </c>
      <c r="M317" t="str">
        <f t="shared" si="107"/>
        <v>Wirral</v>
      </c>
      <c r="N317">
        <f t="shared" si="108"/>
        <v>0.79664413657467914</v>
      </c>
      <c r="O317">
        <f t="shared" si="109"/>
        <v>12</v>
      </c>
      <c r="P317" t="str">
        <f t="shared" si="110"/>
        <v/>
      </c>
      <c r="Q317" t="str">
        <f t="shared" si="111"/>
        <v/>
      </c>
      <c r="R317" t="str">
        <f t="shared" si="112"/>
        <v>9999</v>
      </c>
      <c r="S317" t="str">
        <f t="shared" si="113"/>
        <v/>
      </c>
      <c r="T317" t="str">
        <f t="shared" si="114"/>
        <v/>
      </c>
      <c r="U317" t="str">
        <f t="shared" si="115"/>
        <v>9999</v>
      </c>
      <c r="V317" t="str">
        <f t="shared" si="116"/>
        <v/>
      </c>
      <c r="W317" t="str">
        <f t="shared" si="117"/>
        <v/>
      </c>
      <c r="X317" t="str">
        <f t="shared" si="118"/>
        <v>9999</v>
      </c>
      <c r="Y317" t="str">
        <f t="shared" si="119"/>
        <v/>
      </c>
      <c r="Z317" t="str">
        <f t="shared" si="120"/>
        <v/>
      </c>
      <c r="AA317" t="str">
        <f t="shared" si="121"/>
        <v>9999</v>
      </c>
      <c r="AE317" t="s">
        <v>654</v>
      </c>
      <c r="AF317">
        <f t="shared" si="100"/>
        <v>161</v>
      </c>
      <c r="AG317" t="str">
        <f t="array" ref="AG317">INDEX($AF$1:$AF$326,MATCH(SMALL(COUNTIF($AF$1:$AF$326,"&lt;"&amp;$AF$1:$AF$326),ROW($AF317:$AG317)),COUNTIF($AF$1:$AF$326,"&lt;"&amp;$AF$1:$AF$326),0))</f>
        <v>9999</v>
      </c>
      <c r="AH317" t="str">
        <f t="array" ref="AH317">INDEX($AE$1:$AE$326,SMALL(IF($AF$1:$AF$326=$AG317,ROW($AF$1:$AF$326)),COUNTIF($AG$1:$AG317,$AG317)),1)</f>
        <v>Richmondshire</v>
      </c>
      <c r="AI317" t="str">
        <f t="shared" si="101"/>
        <v/>
      </c>
      <c r="AN317" t="e">
        <f t="shared" si="102"/>
        <v>#N/A</v>
      </c>
    </row>
    <row r="318" spans="1:40" x14ac:dyDescent="0.25">
      <c r="A318" t="s">
        <v>654</v>
      </c>
      <c r="B318" t="s">
        <v>655</v>
      </c>
      <c r="C318" t="s">
        <v>9</v>
      </c>
      <c r="D318" t="s">
        <v>35</v>
      </c>
      <c r="E318">
        <v>93499</v>
      </c>
      <c r="F318">
        <v>1</v>
      </c>
      <c r="G318">
        <f>VLOOKUP($A318,'1213 urban'!$A$4:$C$329,2,FALSE)</f>
        <v>0.87220458430729519</v>
      </c>
      <c r="H318">
        <f>VLOOKUP($A318,'1213 urban'!$A$4:$C$329,3,FALSE)</f>
        <v>50</v>
      </c>
      <c r="I318">
        <f t="shared" si="103"/>
        <v>161</v>
      </c>
      <c r="J318" t="str">
        <f t="shared" si="104"/>
        <v>Woking</v>
      </c>
      <c r="K318">
        <f t="shared" si="105"/>
        <v>0.87220458430729519</v>
      </c>
      <c r="L318">
        <f t="shared" si="106"/>
        <v>37</v>
      </c>
      <c r="M318" t="str">
        <f t="shared" si="107"/>
        <v/>
      </c>
      <c r="N318" t="str">
        <f t="shared" si="108"/>
        <v/>
      </c>
      <c r="O318" t="str">
        <f t="shared" si="109"/>
        <v>9999</v>
      </c>
      <c r="P318" t="str">
        <f t="shared" si="110"/>
        <v/>
      </c>
      <c r="Q318" t="str">
        <f t="shared" si="111"/>
        <v/>
      </c>
      <c r="R318" t="str">
        <f t="shared" si="112"/>
        <v>9999</v>
      </c>
      <c r="S318" t="str">
        <f t="shared" si="113"/>
        <v/>
      </c>
      <c r="T318" t="str">
        <f t="shared" si="114"/>
        <v/>
      </c>
      <c r="U318" t="str">
        <f t="shared" si="115"/>
        <v>9999</v>
      </c>
      <c r="V318" t="str">
        <f t="shared" si="116"/>
        <v/>
      </c>
      <c r="W318" t="str">
        <f t="shared" si="117"/>
        <v/>
      </c>
      <c r="X318" t="str">
        <f t="shared" si="118"/>
        <v>9999</v>
      </c>
      <c r="Y318" t="str">
        <f t="shared" si="119"/>
        <v/>
      </c>
      <c r="Z318" t="str">
        <f t="shared" si="120"/>
        <v/>
      </c>
      <c r="AA318" t="str">
        <f t="shared" si="121"/>
        <v>9999</v>
      </c>
      <c r="AE318" t="s">
        <v>656</v>
      </c>
      <c r="AF318">
        <f t="shared" si="100"/>
        <v>56</v>
      </c>
      <c r="AG318" t="str">
        <f t="array" ref="AG318">INDEX($AF$1:$AF$326,MATCH(SMALL(COUNTIF($AF$1:$AF$326,"&lt;"&amp;$AF$1:$AF$326),ROW($AF318:$AG318)),COUNTIF($AF$1:$AF$326,"&lt;"&amp;$AF$1:$AF$326),0))</f>
        <v>9999</v>
      </c>
      <c r="AH318" t="str">
        <f t="array" ref="AH318">INDEX($AE$1:$AE$326,SMALL(IF($AF$1:$AF$326=$AG318,ROW($AF$1:$AF$326)),COUNTIF($AG$1:$AG318,$AG318)),1)</f>
        <v>Rutland</v>
      </c>
      <c r="AI318" t="str">
        <f t="shared" si="101"/>
        <v/>
      </c>
      <c r="AN318" t="e">
        <f t="shared" si="102"/>
        <v>#N/A</v>
      </c>
    </row>
    <row r="319" spans="1:40" x14ac:dyDescent="0.25">
      <c r="A319" t="s">
        <v>656</v>
      </c>
      <c r="B319" t="s">
        <v>657</v>
      </c>
      <c r="C319" t="s">
        <v>9</v>
      </c>
      <c r="D319" t="s">
        <v>10</v>
      </c>
      <c r="E319">
        <v>134825</v>
      </c>
      <c r="F319">
        <v>0.82602222739581677</v>
      </c>
      <c r="G319">
        <f>VLOOKUP($A319,'1213 urban'!$A$4:$C$329,2,FALSE)</f>
        <v>0.63974565263749683</v>
      </c>
      <c r="H319">
        <f>VLOOKUP($A319,'1213 urban'!$A$4:$C$329,3,FALSE)</f>
        <v>33</v>
      </c>
      <c r="I319">
        <f t="shared" si="103"/>
        <v>56</v>
      </c>
      <c r="J319" t="str">
        <f t="shared" si="104"/>
        <v/>
      </c>
      <c r="K319" t="str">
        <f t="shared" si="105"/>
        <v/>
      </c>
      <c r="L319" t="str">
        <f t="shared" si="106"/>
        <v>9999</v>
      </c>
      <c r="M319" t="str">
        <f t="shared" si="107"/>
        <v>Wokingham</v>
      </c>
      <c r="N319">
        <f t="shared" si="108"/>
        <v>0.63974565263749683</v>
      </c>
      <c r="O319">
        <f t="shared" si="109"/>
        <v>6</v>
      </c>
      <c r="P319" t="str">
        <f t="shared" si="110"/>
        <v/>
      </c>
      <c r="Q319" t="str">
        <f t="shared" si="111"/>
        <v/>
      </c>
      <c r="R319" t="str">
        <f t="shared" si="112"/>
        <v>9999</v>
      </c>
      <c r="S319" t="str">
        <f t="shared" si="113"/>
        <v/>
      </c>
      <c r="T319" t="str">
        <f t="shared" si="114"/>
        <v/>
      </c>
      <c r="U319" t="str">
        <f t="shared" si="115"/>
        <v>9999</v>
      </c>
      <c r="V319" t="str">
        <f t="shared" si="116"/>
        <v/>
      </c>
      <c r="W319" t="str">
        <f t="shared" si="117"/>
        <v/>
      </c>
      <c r="X319" t="str">
        <f t="shared" si="118"/>
        <v>9999</v>
      </c>
      <c r="Y319" t="str">
        <f t="shared" si="119"/>
        <v/>
      </c>
      <c r="Z319" t="str">
        <f t="shared" si="120"/>
        <v/>
      </c>
      <c r="AA319" t="str">
        <f t="shared" si="121"/>
        <v>9999</v>
      </c>
      <c r="AE319" t="s">
        <v>658</v>
      </c>
      <c r="AF319">
        <f t="shared" si="100"/>
        <v>177</v>
      </c>
      <c r="AG319" t="str">
        <f t="array" ref="AG319">INDEX($AF$1:$AF$326,MATCH(SMALL(COUNTIF($AF$1:$AF$326,"&lt;"&amp;$AF$1:$AF$326),ROW($AF319:$AG319)),COUNTIF($AF$1:$AF$326,"&lt;"&amp;$AF$1:$AF$326),0))</f>
        <v>9999</v>
      </c>
      <c r="AH319" t="str">
        <f t="array" ref="AH319">INDEX($AE$1:$AE$326,SMALL(IF($AF$1:$AF$326=$AG319,ROW($AF$1:$AF$326)),COUNTIF($AG$1:$AG319,$AG319)),1)</f>
        <v>Ryedale</v>
      </c>
      <c r="AI319" t="str">
        <f t="shared" si="101"/>
        <v/>
      </c>
      <c r="AN319" t="e">
        <f t="shared" si="102"/>
        <v>#N/A</v>
      </c>
    </row>
    <row r="320" spans="1:40" x14ac:dyDescent="0.25">
      <c r="A320" t="s">
        <v>658</v>
      </c>
      <c r="B320" t="s">
        <v>659</v>
      </c>
      <c r="C320" t="s">
        <v>58</v>
      </c>
      <c r="D320" t="s">
        <v>35</v>
      </c>
      <c r="E320">
        <v>239354</v>
      </c>
      <c r="F320">
        <v>1</v>
      </c>
      <c r="G320">
        <f>VLOOKUP($A320,'1213 urban'!$A$4:$C$329,2,FALSE)</f>
        <v>0.91204311476542532</v>
      </c>
      <c r="H320">
        <f>VLOOKUP($A320,'1213 urban'!$A$4:$C$329,3,FALSE)</f>
        <v>66</v>
      </c>
      <c r="I320">
        <f t="shared" si="103"/>
        <v>177</v>
      </c>
      <c r="J320" t="str">
        <f t="shared" si="104"/>
        <v>Wolverhampton</v>
      </c>
      <c r="K320">
        <f t="shared" si="105"/>
        <v>0.91204311476542532</v>
      </c>
      <c r="L320">
        <f t="shared" si="106"/>
        <v>41</v>
      </c>
      <c r="M320" t="str">
        <f t="shared" si="107"/>
        <v/>
      </c>
      <c r="N320" t="str">
        <f t="shared" si="108"/>
        <v/>
      </c>
      <c r="O320" t="str">
        <f t="shared" si="109"/>
        <v>9999</v>
      </c>
      <c r="P320" t="str">
        <f t="shared" si="110"/>
        <v/>
      </c>
      <c r="Q320" t="str">
        <f t="shared" si="111"/>
        <v/>
      </c>
      <c r="R320" t="str">
        <f t="shared" si="112"/>
        <v>9999</v>
      </c>
      <c r="S320" t="str">
        <f t="shared" si="113"/>
        <v/>
      </c>
      <c r="T320" t="str">
        <f t="shared" si="114"/>
        <v/>
      </c>
      <c r="U320" t="str">
        <f t="shared" si="115"/>
        <v>9999</v>
      </c>
      <c r="V320" t="str">
        <f t="shared" si="116"/>
        <v/>
      </c>
      <c r="W320" t="str">
        <f t="shared" si="117"/>
        <v/>
      </c>
      <c r="X320" t="str">
        <f t="shared" si="118"/>
        <v>9999</v>
      </c>
      <c r="Y320" t="str">
        <f t="shared" si="119"/>
        <v/>
      </c>
      <c r="Z320" t="str">
        <f t="shared" si="120"/>
        <v/>
      </c>
      <c r="AA320" t="str">
        <f t="shared" si="121"/>
        <v>9999</v>
      </c>
      <c r="AE320" t="s">
        <v>660</v>
      </c>
      <c r="AF320">
        <f t="shared" si="100"/>
        <v>226</v>
      </c>
      <c r="AG320" t="str">
        <f t="array" ref="AG320">INDEX($AF$1:$AF$326,MATCH(SMALL(COUNTIF($AF$1:$AF$326,"&lt;"&amp;$AF$1:$AF$326),ROW($AF320:$AG320)),COUNTIF($AF$1:$AF$326,"&lt;"&amp;$AF$1:$AF$326),0))</f>
        <v>9999</v>
      </c>
      <c r="AH320" t="str">
        <f t="array" ref="AH320">INDEX($AE$1:$AE$326,SMALL(IF($AF$1:$AF$326=$AG320,ROW($AF$1:$AF$326)),COUNTIF($AG$1:$AG320,$AG320)),1)</f>
        <v>South Derbyshire</v>
      </c>
      <c r="AI320" t="str">
        <f t="shared" si="101"/>
        <v/>
      </c>
      <c r="AN320" t="e">
        <f t="shared" si="102"/>
        <v>#N/A</v>
      </c>
    </row>
    <row r="321" spans="1:40" x14ac:dyDescent="0.25">
      <c r="A321" t="s">
        <v>660</v>
      </c>
      <c r="B321" t="s">
        <v>661</v>
      </c>
      <c r="C321" t="s">
        <v>58</v>
      </c>
      <c r="D321" t="s">
        <v>23</v>
      </c>
      <c r="E321">
        <v>94763</v>
      </c>
      <c r="F321">
        <v>1</v>
      </c>
      <c r="G321">
        <f>VLOOKUP($A321,'1213 urban'!$A$4:$C$329,2,FALSE)</f>
        <v>1.0441138084051163</v>
      </c>
      <c r="H321">
        <f>VLOOKUP($A321,'1213 urban'!$A$4:$C$329,3,FALSE)</f>
        <v>32</v>
      </c>
      <c r="I321">
        <f t="shared" si="103"/>
        <v>226</v>
      </c>
      <c r="J321" t="str">
        <f t="shared" si="104"/>
        <v/>
      </c>
      <c r="K321" t="str">
        <f t="shared" si="105"/>
        <v/>
      </c>
      <c r="L321" t="str">
        <f t="shared" si="106"/>
        <v>9999</v>
      </c>
      <c r="M321" t="str">
        <f t="shared" si="107"/>
        <v/>
      </c>
      <c r="N321" t="str">
        <f t="shared" si="108"/>
        <v/>
      </c>
      <c r="O321" t="str">
        <f t="shared" si="109"/>
        <v>9999</v>
      </c>
      <c r="P321" t="str">
        <f t="shared" si="110"/>
        <v>Worcester</v>
      </c>
      <c r="Q321">
        <f t="shared" si="111"/>
        <v>1.0441138084051163</v>
      </c>
      <c r="R321">
        <f t="shared" si="112"/>
        <v>46</v>
      </c>
      <c r="S321" t="str">
        <f t="shared" si="113"/>
        <v/>
      </c>
      <c r="T321" t="str">
        <f t="shared" si="114"/>
        <v/>
      </c>
      <c r="U321" t="str">
        <f t="shared" si="115"/>
        <v>9999</v>
      </c>
      <c r="V321" t="str">
        <f t="shared" si="116"/>
        <v/>
      </c>
      <c r="W321" t="str">
        <f t="shared" si="117"/>
        <v/>
      </c>
      <c r="X321" t="str">
        <f t="shared" si="118"/>
        <v>9999</v>
      </c>
      <c r="Y321" t="str">
        <f t="shared" si="119"/>
        <v/>
      </c>
      <c r="Z321" t="str">
        <f t="shared" si="120"/>
        <v/>
      </c>
      <c r="AA321" t="str">
        <f t="shared" si="121"/>
        <v>9999</v>
      </c>
      <c r="AE321" t="s">
        <v>662</v>
      </c>
      <c r="AF321">
        <f t="shared" si="100"/>
        <v>135</v>
      </c>
      <c r="AG321" t="str">
        <f t="array" ref="AG321">INDEX($AF$1:$AF$326,MATCH(SMALL(COUNTIF($AF$1:$AF$326,"&lt;"&amp;$AF$1:$AF$326),ROW($AF321:$AG321)),COUNTIF($AF$1:$AF$326,"&lt;"&amp;$AF$1:$AF$326),0))</f>
        <v>9999</v>
      </c>
      <c r="AH321" t="str">
        <f t="array" ref="AH321">INDEX($AE$1:$AE$326,SMALL(IF($AF$1:$AF$326=$AG321,ROW($AF$1:$AF$326)),COUNTIF($AG$1:$AG321,$AG321)),1)</f>
        <v>South Hams</v>
      </c>
      <c r="AI321" t="str">
        <f t="shared" si="101"/>
        <v/>
      </c>
      <c r="AN321" t="e">
        <f t="shared" si="102"/>
        <v>#N/A</v>
      </c>
    </row>
    <row r="322" spans="1:40" x14ac:dyDescent="0.25">
      <c r="A322" t="s">
        <v>662</v>
      </c>
      <c r="B322" t="s">
        <v>663</v>
      </c>
      <c r="C322" t="s">
        <v>9</v>
      </c>
      <c r="D322" t="s">
        <v>10</v>
      </c>
      <c r="E322">
        <v>103179</v>
      </c>
      <c r="F322">
        <v>1</v>
      </c>
      <c r="G322">
        <f>VLOOKUP($A322,'1213 urban'!$A$4:$C$329,2,FALSE)</f>
        <v>0.81358477970627507</v>
      </c>
      <c r="H322">
        <f>VLOOKUP($A322,'1213 urban'!$A$4:$C$329,3,FALSE)</f>
        <v>39</v>
      </c>
      <c r="I322">
        <f t="shared" si="103"/>
        <v>135</v>
      </c>
      <c r="J322" t="str">
        <f t="shared" si="104"/>
        <v/>
      </c>
      <c r="K322" t="str">
        <f t="shared" si="105"/>
        <v/>
      </c>
      <c r="L322" t="str">
        <f t="shared" si="106"/>
        <v>9999</v>
      </c>
      <c r="M322" t="str">
        <f t="shared" si="107"/>
        <v>Worthing</v>
      </c>
      <c r="N322">
        <f t="shared" si="108"/>
        <v>0.81358477970627507</v>
      </c>
      <c r="O322">
        <f t="shared" si="109"/>
        <v>14</v>
      </c>
      <c r="P322" t="str">
        <f t="shared" si="110"/>
        <v/>
      </c>
      <c r="Q322" t="str">
        <f t="shared" si="111"/>
        <v/>
      </c>
      <c r="R322" t="str">
        <f t="shared" si="112"/>
        <v>9999</v>
      </c>
      <c r="S322" t="str">
        <f t="shared" si="113"/>
        <v/>
      </c>
      <c r="T322" t="str">
        <f t="shared" si="114"/>
        <v/>
      </c>
      <c r="U322" t="str">
        <f t="shared" si="115"/>
        <v>9999</v>
      </c>
      <c r="V322" t="str">
        <f t="shared" si="116"/>
        <v/>
      </c>
      <c r="W322" t="str">
        <f t="shared" si="117"/>
        <v/>
      </c>
      <c r="X322" t="str">
        <f t="shared" si="118"/>
        <v>9999</v>
      </c>
      <c r="Y322" t="str">
        <f t="shared" si="119"/>
        <v/>
      </c>
      <c r="Z322" t="str">
        <f t="shared" si="120"/>
        <v/>
      </c>
      <c r="AA322" t="str">
        <f t="shared" si="121"/>
        <v>9999</v>
      </c>
      <c r="AE322" t="s">
        <v>664</v>
      </c>
      <c r="AF322">
        <f t="shared" ref="AF322:AF326" si="122">LOOKUP(AE322,$A$2:$A$327,I$2:I$327)</f>
        <v>180</v>
      </c>
      <c r="AG322" t="str">
        <f t="array" ref="AG322">INDEX($AF$1:$AF$326,MATCH(SMALL(COUNTIF($AF$1:$AF$326,"&lt;"&amp;$AF$1:$AF$326),ROW($AF322:$AG322)),COUNTIF($AF$1:$AF$326,"&lt;"&amp;$AF$1:$AF$326),0))</f>
        <v>9999</v>
      </c>
      <c r="AH322" t="str">
        <f t="array" ref="AH322">INDEX($AE$1:$AE$326,SMALL(IF($AF$1:$AF$326=$AG322,ROW($AF$1:$AF$326)),COUNTIF($AG$1:$AG322,$AG322)),1)</f>
        <v>South Norfolk</v>
      </c>
      <c r="AI322" t="str">
        <f t="shared" ref="AI322:AI326" si="123">LOOKUP(AH322,$A$2:$A$327,$G$2:$G$327)</f>
        <v/>
      </c>
      <c r="AN322" t="e">
        <f t="shared" ref="AN322:AN326" si="124">LOOKUP(AM322,$A$2:$A$327,L$2:L$327)</f>
        <v>#N/A</v>
      </c>
    </row>
    <row r="323" spans="1:40" x14ac:dyDescent="0.25">
      <c r="A323" t="s">
        <v>664</v>
      </c>
      <c r="B323" t="s">
        <v>665</v>
      </c>
      <c r="C323" t="s">
        <v>58</v>
      </c>
      <c r="D323" t="s">
        <v>14</v>
      </c>
      <c r="E323">
        <v>46601</v>
      </c>
      <c r="F323">
        <v>0.39820384865160474</v>
      </c>
      <c r="G323">
        <f>VLOOKUP($A323,'1213 urban'!$A$4:$C$329,2,FALSE)</f>
        <v>0.92344224088650451</v>
      </c>
      <c r="H323">
        <f>VLOOKUP($A323,'1213 urban'!$A$4:$C$329,3,FALSE)</f>
        <v>21</v>
      </c>
      <c r="I323">
        <f t="shared" ref="I323:I326" si="125">IF(G323="","9999",RANK(G323,G$2:G$327,1))</f>
        <v>180</v>
      </c>
      <c r="J323" t="str">
        <f t="shared" ref="J323:J327" si="126">IF($D323=$C$330,$A323,"")</f>
        <v/>
      </c>
      <c r="K323" t="str">
        <f t="shared" ref="K323:K327" si="127">IF($D323=$C$330,$G323,"")</f>
        <v/>
      </c>
      <c r="L323" t="str">
        <f t="shared" ref="L323:L327" si="128">IF(K323="","9999",IF($D323=$C$330,RANK(K323,K$2:K$327,1),""))</f>
        <v>9999</v>
      </c>
      <c r="M323" t="str">
        <f t="shared" ref="M323:M327" si="129">IF($D323=$C$331,$A323,"")</f>
        <v/>
      </c>
      <c r="N323" t="str">
        <f t="shared" ref="N323:N327" si="130">IF($D323=$C$331,$G323,"")</f>
        <v/>
      </c>
      <c r="O323" t="str">
        <f t="shared" ref="O323:O327" si="131">IF(N323="","9999",IF($D323=$C$331,RANK(N323,N$2:N$327,1),""))</f>
        <v>9999</v>
      </c>
      <c r="P323" t="str">
        <f t="shared" ref="P323:P327" si="132">IF($D323=$C$332,$A323,"")</f>
        <v/>
      </c>
      <c r="Q323" t="str">
        <f t="shared" ref="Q323:Q327" si="133">IF($D323=$C$332,$G323,"")</f>
        <v/>
      </c>
      <c r="R323" t="str">
        <f t="shared" ref="R323:R327" si="134">IF(Q323="","9999",IF($D323=$C$332,RANK(Q323,Q$2:Q$327,1),""))</f>
        <v>9999</v>
      </c>
      <c r="S323" t="str">
        <f t="shared" ref="S323:S327" si="135">IF($D323=$C$333,$A323,"")</f>
        <v/>
      </c>
      <c r="T323" t="str">
        <f t="shared" ref="T323:T327" si="136">IF($D323=$C$333,$G323,"")</f>
        <v/>
      </c>
      <c r="U323" t="str">
        <f t="shared" ref="U323:U327" si="137">IF(T323="","9999",IF($D323=$C$333,RANK(T323,T$2:T$327,1),""))</f>
        <v>9999</v>
      </c>
      <c r="V323" t="str">
        <f t="shared" ref="V323:V327" si="138">IF($D323=$C$334,$A323,"")</f>
        <v>Wychavon</v>
      </c>
      <c r="W323">
        <f t="shared" ref="W323:W327" si="139">IF($D323=$C$334,$G323,"")</f>
        <v>0.92344224088650451</v>
      </c>
      <c r="X323">
        <f t="shared" ref="X323:X327" si="140">IF(W323="","9999",IF($D323=$C$334,RANK(W323,W$2:W$327,1),""))</f>
        <v>20</v>
      </c>
      <c r="Y323" t="str">
        <f t="shared" ref="Y323:Y327" si="141">IF($D323=$C$335,$A323,"")</f>
        <v/>
      </c>
      <c r="Z323" t="str">
        <f t="shared" ref="Z323:Z327" si="142">IF($D323=$C$335,$G323,"")</f>
        <v/>
      </c>
      <c r="AA323" t="str">
        <f t="shared" ref="AA323:AA327" si="143">IF(Z323="","9999",IF($D323=$C$335,RANK(Z323,Z$2:Z$327,1),""))</f>
        <v>9999</v>
      </c>
      <c r="AE323" t="s">
        <v>666</v>
      </c>
      <c r="AF323">
        <f t="shared" si="122"/>
        <v>173</v>
      </c>
      <c r="AG323" t="str">
        <f t="array" ref="AG323">INDEX($AF$1:$AF$326,MATCH(SMALL(COUNTIF($AF$1:$AF$326,"&lt;"&amp;$AF$1:$AF$326),ROW($AF323:$AG323)),COUNTIF($AF$1:$AF$326,"&lt;"&amp;$AF$1:$AF$326),0))</f>
        <v>9999</v>
      </c>
      <c r="AH323" t="str">
        <f t="array" ref="AH323">INDEX($AE$1:$AE$326,SMALL(IF($AF$1:$AF$326=$AG323,ROW($AF$1:$AF$326)),COUNTIF($AG$1:$AG323,$AG323)),1)</f>
        <v>South Northamptonshire</v>
      </c>
      <c r="AI323" t="str">
        <f t="shared" si="123"/>
        <v/>
      </c>
      <c r="AN323" t="e">
        <f t="shared" si="124"/>
        <v>#N/A</v>
      </c>
    </row>
    <row r="324" spans="1:40" x14ac:dyDescent="0.25">
      <c r="A324" t="s">
        <v>666</v>
      </c>
      <c r="B324" t="s">
        <v>667</v>
      </c>
      <c r="C324" t="s">
        <v>9</v>
      </c>
      <c r="D324" t="s">
        <v>18</v>
      </c>
      <c r="E324">
        <v>129079</v>
      </c>
      <c r="F324">
        <v>0.78322259640180825</v>
      </c>
      <c r="G324">
        <f>VLOOKUP($A324,'1213 urban'!$A$4:$C$329,2,FALSE)</f>
        <v>0.90452773460391878</v>
      </c>
      <c r="H324">
        <f>VLOOKUP($A324,'1213 urban'!$A$4:$C$329,3,FALSE)</f>
        <v>71</v>
      </c>
      <c r="I324">
        <f t="shared" si="125"/>
        <v>173</v>
      </c>
      <c r="J324" t="str">
        <f t="shared" si="126"/>
        <v/>
      </c>
      <c r="K324" t="str">
        <f t="shared" si="127"/>
        <v/>
      </c>
      <c r="L324" t="str">
        <f t="shared" si="128"/>
        <v>9999</v>
      </c>
      <c r="M324" t="str">
        <f t="shared" si="129"/>
        <v/>
      </c>
      <c r="N324" t="str">
        <f t="shared" si="130"/>
        <v/>
      </c>
      <c r="O324" t="str">
        <f t="shared" si="131"/>
        <v>9999</v>
      </c>
      <c r="P324" t="str">
        <f t="shared" si="132"/>
        <v/>
      </c>
      <c r="Q324" t="str">
        <f t="shared" si="133"/>
        <v/>
      </c>
      <c r="R324" t="str">
        <f t="shared" si="134"/>
        <v>9999</v>
      </c>
      <c r="S324" t="str">
        <f t="shared" si="135"/>
        <v/>
      </c>
      <c r="T324" t="str">
        <f t="shared" si="136"/>
        <v/>
      </c>
      <c r="U324" t="str">
        <f t="shared" si="137"/>
        <v>9999</v>
      </c>
      <c r="V324" t="str">
        <f t="shared" si="138"/>
        <v/>
      </c>
      <c r="W324" t="str">
        <f t="shared" si="139"/>
        <v/>
      </c>
      <c r="X324" t="str">
        <f t="shared" si="140"/>
        <v>9999</v>
      </c>
      <c r="Y324" t="str">
        <f t="shared" si="141"/>
        <v>Wycombe</v>
      </c>
      <c r="Z324">
        <f t="shared" si="142"/>
        <v>0.90452773460391878</v>
      </c>
      <c r="AA324">
        <f t="shared" si="143"/>
        <v>32</v>
      </c>
      <c r="AE324" t="s">
        <v>668</v>
      </c>
      <c r="AF324">
        <f t="shared" si="122"/>
        <v>283</v>
      </c>
      <c r="AG324" t="str">
        <f t="array" ref="AG324">INDEX($AF$1:$AF$326,MATCH(SMALL(COUNTIF($AF$1:$AF$326,"&lt;"&amp;$AF$1:$AF$326),ROW($AF324:$AG324)),COUNTIF($AF$1:$AF$326,"&lt;"&amp;$AF$1:$AF$326),0))</f>
        <v>9999</v>
      </c>
      <c r="AH324" t="str">
        <f t="array" ref="AH324">INDEX($AE$1:$AE$326,SMALL(IF($AF$1:$AF$326=$AG324,ROW($AF$1:$AF$326)),COUNTIF($AG$1:$AG324,$AG324)),1)</f>
        <v>West Devon</v>
      </c>
      <c r="AI324" t="str">
        <f t="shared" si="123"/>
        <v/>
      </c>
      <c r="AN324" t="e">
        <f t="shared" si="124"/>
        <v>#N/A</v>
      </c>
    </row>
    <row r="325" spans="1:40" x14ac:dyDescent="0.25">
      <c r="A325" t="s">
        <v>668</v>
      </c>
      <c r="B325" t="s">
        <v>669</v>
      </c>
      <c r="C325" t="s">
        <v>13</v>
      </c>
      <c r="D325" t="s">
        <v>18</v>
      </c>
      <c r="E325">
        <v>79451</v>
      </c>
      <c r="F325">
        <v>0.71326229228573224</v>
      </c>
      <c r="G325">
        <f>VLOOKUP($A325,'1213 urban'!$A$4:$C$329,2,FALSE)</f>
        <v>1.3745354579239424</v>
      </c>
      <c r="H325">
        <f>VLOOKUP($A325,'1213 urban'!$A$4:$C$329,3,FALSE)</f>
        <v>27</v>
      </c>
      <c r="I325">
        <f t="shared" si="125"/>
        <v>283</v>
      </c>
      <c r="J325" t="str">
        <f t="shared" si="126"/>
        <v/>
      </c>
      <c r="K325" t="str">
        <f t="shared" si="127"/>
        <v/>
      </c>
      <c r="L325" t="str">
        <f t="shared" si="128"/>
        <v>9999</v>
      </c>
      <c r="M325" t="str">
        <f t="shared" si="129"/>
        <v/>
      </c>
      <c r="N325" t="str">
        <f t="shared" si="130"/>
        <v/>
      </c>
      <c r="O325" t="str">
        <f t="shared" si="131"/>
        <v>9999</v>
      </c>
      <c r="P325" t="str">
        <f t="shared" si="132"/>
        <v/>
      </c>
      <c r="Q325" t="str">
        <f t="shared" si="133"/>
        <v/>
      </c>
      <c r="R325" t="str">
        <f t="shared" si="134"/>
        <v>9999</v>
      </c>
      <c r="S325" t="str">
        <f t="shared" si="135"/>
        <v/>
      </c>
      <c r="T325" t="str">
        <f t="shared" si="136"/>
        <v/>
      </c>
      <c r="U325" t="str">
        <f t="shared" si="137"/>
        <v>9999</v>
      </c>
      <c r="V325" t="str">
        <f t="shared" si="138"/>
        <v/>
      </c>
      <c r="W325" t="str">
        <f t="shared" si="139"/>
        <v/>
      </c>
      <c r="X325" t="str">
        <f t="shared" si="140"/>
        <v>9999</v>
      </c>
      <c r="Y325" t="str">
        <f t="shared" si="141"/>
        <v>Wyre</v>
      </c>
      <c r="Z325">
        <f t="shared" si="142"/>
        <v>1.3745354579239424</v>
      </c>
      <c r="AA325">
        <f t="shared" si="143"/>
        <v>51</v>
      </c>
      <c r="AE325" t="s">
        <v>670</v>
      </c>
      <c r="AF325">
        <f t="shared" si="122"/>
        <v>119</v>
      </c>
      <c r="AG325" t="str">
        <f t="array" ref="AG325">INDEX($AF$1:$AF$326,MATCH(SMALL(COUNTIF($AF$1:$AF$326,"&lt;"&amp;$AF$1:$AF$326),ROW($AF325:$AG325)),COUNTIF($AF$1:$AF$326,"&lt;"&amp;$AF$1:$AF$326),0))</f>
        <v>9999</v>
      </c>
      <c r="AH325" t="str">
        <f t="array" ref="AH325">INDEX($AE$1:$AE$326,SMALL(IF($AF$1:$AF$326=$AG325,ROW($AF$1:$AF$326)),COUNTIF($AG$1:$AG325,$AG325)),1)</f>
        <v>West Somerset</v>
      </c>
      <c r="AI325" t="str">
        <f t="shared" si="123"/>
        <v/>
      </c>
      <c r="AN325" t="e">
        <f t="shared" si="124"/>
        <v>#N/A</v>
      </c>
    </row>
    <row r="326" spans="1:40" x14ac:dyDescent="0.25">
      <c r="A326" t="s">
        <v>670</v>
      </c>
      <c r="B326" t="s">
        <v>671</v>
      </c>
      <c r="C326" t="s">
        <v>58</v>
      </c>
      <c r="D326" t="s">
        <v>18</v>
      </c>
      <c r="E326">
        <v>75244</v>
      </c>
      <c r="F326">
        <v>0.76664594944318221</v>
      </c>
      <c r="G326">
        <f>VLOOKUP($A326,'1213 urban'!$A$4:$C$329,2,FALSE)</f>
        <v>0.77773229635693819</v>
      </c>
      <c r="H326">
        <f>VLOOKUP($A326,'1213 urban'!$A$4:$C$329,3,FALSE)</f>
        <v>19</v>
      </c>
      <c r="I326">
        <f t="shared" si="125"/>
        <v>119</v>
      </c>
      <c r="J326" t="str">
        <f t="shared" si="126"/>
        <v/>
      </c>
      <c r="K326" t="str">
        <f t="shared" si="127"/>
        <v/>
      </c>
      <c r="L326" t="str">
        <f t="shared" si="128"/>
        <v>9999</v>
      </c>
      <c r="M326" t="str">
        <f t="shared" si="129"/>
        <v/>
      </c>
      <c r="N326" t="str">
        <f t="shared" si="130"/>
        <v/>
      </c>
      <c r="O326" t="str">
        <f t="shared" si="131"/>
        <v>9999</v>
      </c>
      <c r="P326" t="str">
        <f t="shared" si="132"/>
        <v/>
      </c>
      <c r="Q326" t="str">
        <f t="shared" si="133"/>
        <v/>
      </c>
      <c r="R326" t="str">
        <f t="shared" si="134"/>
        <v>9999</v>
      </c>
      <c r="S326" t="str">
        <f t="shared" si="135"/>
        <v/>
      </c>
      <c r="T326" t="str">
        <f t="shared" si="136"/>
        <v/>
      </c>
      <c r="U326" t="str">
        <f t="shared" si="137"/>
        <v>9999</v>
      </c>
      <c r="V326" t="str">
        <f t="shared" si="138"/>
        <v/>
      </c>
      <c r="W326" t="str">
        <f t="shared" si="139"/>
        <v/>
      </c>
      <c r="X326" t="str">
        <f t="shared" si="140"/>
        <v>9999</v>
      </c>
      <c r="Y326" t="str">
        <f t="shared" si="141"/>
        <v>Wyre Forest</v>
      </c>
      <c r="Z326">
        <f t="shared" si="142"/>
        <v>0.77773229635693819</v>
      </c>
      <c r="AA326">
        <f t="shared" si="143"/>
        <v>26</v>
      </c>
      <c r="AE326" t="s">
        <v>672</v>
      </c>
      <c r="AF326">
        <f t="shared" si="122"/>
        <v>188</v>
      </c>
      <c r="AG326" t="str">
        <f t="array" ref="AG326">INDEX($AF$1:$AF$326,MATCH(SMALL(COUNTIF($AF$1:$AF$326,"&lt;"&amp;$AF$1:$AF$326),ROW($AF326:$AG326)),COUNTIF($AF$1:$AF$326,"&lt;"&amp;$AF$1:$AF$326),0))</f>
        <v>9999</v>
      </c>
      <c r="AH326" t="str">
        <f t="array" ref="AH326">INDEX($AE$1:$AE$326,SMALL(IF($AF$1:$AF$326=$AG326,ROW($AF$1:$AF$326)),COUNTIF($AG$1:$AG326,$AG326)),1)</f>
        <v>Weymouth and Portland</v>
      </c>
      <c r="AI326" t="str">
        <f t="shared" si="123"/>
        <v/>
      </c>
      <c r="AN326" t="e">
        <f t="shared" si="124"/>
        <v>#N/A</v>
      </c>
    </row>
    <row r="327" spans="1:40" x14ac:dyDescent="0.25">
      <c r="A327" t="s">
        <v>672</v>
      </c>
      <c r="B327" t="s">
        <v>673</v>
      </c>
      <c r="C327" t="s">
        <v>40</v>
      </c>
      <c r="D327" t="s">
        <v>23</v>
      </c>
      <c r="E327">
        <v>169039</v>
      </c>
      <c r="F327">
        <v>0.834979031548998</v>
      </c>
      <c r="G327">
        <f>VLOOKUP($A327,'1213 urban'!$A$4:$C$329,2,FALSE)</f>
        <v>0.93236313517238578</v>
      </c>
      <c r="H327">
        <f>VLOOKUP($A327,'1213 urban'!$A$4:$C$329,3,FALSE)</f>
        <v>46</v>
      </c>
      <c r="I327">
        <f t="shared" ref="I327" si="144">RANK(G327,G$2:G$327,1)</f>
        <v>188</v>
      </c>
      <c r="J327" t="str">
        <f t="shared" si="126"/>
        <v/>
      </c>
      <c r="K327" t="str">
        <f t="shared" si="127"/>
        <v/>
      </c>
      <c r="L327" t="str">
        <f t="shared" si="128"/>
        <v>9999</v>
      </c>
      <c r="M327" t="str">
        <f t="shared" si="129"/>
        <v/>
      </c>
      <c r="N327" t="str">
        <f t="shared" si="130"/>
        <v/>
      </c>
      <c r="O327" t="str">
        <f t="shared" si="131"/>
        <v>9999</v>
      </c>
      <c r="P327" t="str">
        <f t="shared" si="132"/>
        <v>York</v>
      </c>
      <c r="Q327">
        <f t="shared" si="133"/>
        <v>0.93236313517238578</v>
      </c>
      <c r="R327">
        <f t="shared" si="134"/>
        <v>32</v>
      </c>
      <c r="S327" t="str">
        <f t="shared" si="135"/>
        <v/>
      </c>
      <c r="T327" t="str">
        <f t="shared" si="136"/>
        <v/>
      </c>
      <c r="U327" t="str">
        <f t="shared" si="137"/>
        <v>9999</v>
      </c>
      <c r="V327" t="str">
        <f t="shared" si="138"/>
        <v/>
      </c>
      <c r="W327" t="str">
        <f t="shared" si="139"/>
        <v/>
      </c>
      <c r="X327" t="str">
        <f t="shared" si="140"/>
        <v>9999</v>
      </c>
      <c r="Y327" t="str">
        <f t="shared" si="141"/>
        <v/>
      </c>
      <c r="Z327" t="str">
        <f t="shared" si="142"/>
        <v/>
      </c>
      <c r="AA327" t="str">
        <f t="shared" si="143"/>
        <v>9999</v>
      </c>
    </row>
    <row r="330" spans="1:40" x14ac:dyDescent="0.25">
      <c r="C330" t="s">
        <v>35</v>
      </c>
      <c r="D330">
        <f>COUNTIF(D$2:D$327,C330)</f>
        <v>71</v>
      </c>
      <c r="K330">
        <f>AVERAGE(K2:K327)</f>
        <v>0.94388948426942165</v>
      </c>
      <c r="N330">
        <f>AVERAGE(N2:N327)</f>
        <v>0.94648543847436351</v>
      </c>
      <c r="Q330">
        <f>AVERAGE(Q2:Q327)</f>
        <v>0.94261549032786507</v>
      </c>
      <c r="T330">
        <f>AVERAGE(T2:T327)</f>
        <v>0.77042818918172562</v>
      </c>
      <c r="W330">
        <f>AVERAGE(W2:W327)</f>
        <v>0.92768144442347156</v>
      </c>
      <c r="Z330">
        <f>AVERAGE(Z2:Z327)</f>
        <v>0.87382634879367349</v>
      </c>
    </row>
    <row r="331" spans="1:40" x14ac:dyDescent="0.25">
      <c r="C331" t="s">
        <v>10</v>
      </c>
      <c r="D331">
        <f t="shared" ref="D331:D335" si="145">COUNTIF(D$2:D$327,C331)</f>
        <v>39</v>
      </c>
    </row>
    <row r="332" spans="1:40" x14ac:dyDescent="0.25">
      <c r="C332" t="s">
        <v>23</v>
      </c>
      <c r="D332">
        <f t="shared" si="145"/>
        <v>58</v>
      </c>
    </row>
    <row r="333" spans="1:40" x14ac:dyDescent="0.25">
      <c r="C333" t="s">
        <v>28</v>
      </c>
      <c r="D333">
        <f t="shared" si="145"/>
        <v>48</v>
      </c>
    </row>
    <row r="334" spans="1:40" x14ac:dyDescent="0.25">
      <c r="C334" t="s">
        <v>14</v>
      </c>
      <c r="D334">
        <f t="shared" si="145"/>
        <v>55</v>
      </c>
    </row>
    <row r="335" spans="1:40" x14ac:dyDescent="0.25">
      <c r="C335" t="s">
        <v>18</v>
      </c>
      <c r="D335">
        <f t="shared" si="145"/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326"/>
  <sheetViews>
    <sheetView tabSelected="1" zoomScale="85" zoomScaleNormal="85" workbookViewId="0">
      <selection activeCell="B3" sqref="B3"/>
    </sheetView>
  </sheetViews>
  <sheetFormatPr defaultColWidth="0" defaultRowHeight="15.75" zeroHeight="1" x14ac:dyDescent="0.3"/>
  <cols>
    <col min="1" max="1" width="16.7109375" style="2" bestFit="1" customWidth="1"/>
    <col min="2" max="2" width="44.5703125" style="1" bestFit="1" customWidth="1"/>
    <col min="3" max="3" width="9.140625" style="4" customWidth="1"/>
    <col min="4" max="6" width="32.140625" style="4" customWidth="1"/>
    <col min="7" max="7" width="32.85546875" style="4" customWidth="1"/>
    <col min="8" max="8" width="9.140625" style="4" customWidth="1"/>
    <col min="9" max="16384" width="9.140625" style="1" hidden="1"/>
  </cols>
  <sheetData>
    <row r="1" spans="1:7" ht="21" x14ac:dyDescent="0.35">
      <c r="A1" s="2" t="s">
        <v>7</v>
      </c>
      <c r="B1" s="3" t="s">
        <v>679</v>
      </c>
      <c r="D1" s="30"/>
      <c r="E1" s="5"/>
    </row>
    <row r="2" spans="1:7" x14ac:dyDescent="0.3">
      <c r="A2" s="2" t="s">
        <v>11</v>
      </c>
      <c r="B2" s="4" t="s">
        <v>689</v>
      </c>
    </row>
    <row r="3" spans="1:7" x14ac:dyDescent="0.3">
      <c r="A3" s="2" t="s">
        <v>15</v>
      </c>
      <c r="B3" s="31" t="s">
        <v>79</v>
      </c>
      <c r="D3" s="29" t="s">
        <v>686</v>
      </c>
    </row>
    <row r="4" spans="1:7" ht="16.5" thickBot="1" x14ac:dyDescent="0.35">
      <c r="A4" s="2" t="s">
        <v>19</v>
      </c>
      <c r="B4" s="4" t="str">
        <f>LOOKUP(B3,'Data - Rural'!A2:A327,'Data - Rural'!D2:D327)</f>
        <v>Rural-80</v>
      </c>
    </row>
    <row r="5" spans="1:7" ht="16.5" thickBot="1" x14ac:dyDescent="0.35">
      <c r="A5" s="2" t="s">
        <v>21</v>
      </c>
      <c r="B5" s="4"/>
      <c r="D5" s="39" t="s">
        <v>683</v>
      </c>
      <c r="E5" s="40"/>
      <c r="F5" s="41" t="s">
        <v>684</v>
      </c>
      <c r="G5" s="42"/>
    </row>
    <row r="6" spans="1:7" x14ac:dyDescent="0.3">
      <c r="A6" s="2" t="s">
        <v>24</v>
      </c>
      <c r="B6" s="11" t="s">
        <v>680</v>
      </c>
      <c r="C6" s="12"/>
      <c r="D6" s="43">
        <f>IF(LOOKUP(B3,'Data - Rural'!A2:A327,'Data - Rural'!G2:G327)="","data not supplied due to disclosure rules",LOOKUP(B3,'Data - Rural'!A2:A327,'Data - Rural'!G2:G327))</f>
        <v>0.49292650465815552</v>
      </c>
      <c r="E6" s="44"/>
      <c r="F6" s="43">
        <f>IF(LOOKUP(B3,'Data - Urban'!A2:A327,'Data - Urban'!G2:G327)="","data not supplied due to disclosure rules",LOOKUP(B3,'Data - Urban'!A2:A327,'Data - Urban'!G2:G327))</f>
        <v>0.87343179291726214</v>
      </c>
      <c r="G6" s="44"/>
    </row>
    <row r="7" spans="1:7" x14ac:dyDescent="0.3">
      <c r="A7" s="2" t="s">
        <v>26</v>
      </c>
      <c r="B7" s="6" t="s">
        <v>681</v>
      </c>
      <c r="C7" s="13"/>
      <c r="D7" s="37">
        <f>IF(LOOKUP(B3,'Data - Rural'!A2:A327,'Data - Rural'!H2:H327)="","data not supplied due to disclosure rules",LOOKUP(B3,'Data - Rural'!A2:A327,'Data - Rural'!H2:H327))</f>
        <v>10</v>
      </c>
      <c r="E7" s="38"/>
      <c r="F7" s="37">
        <f>IF(LOOKUP(B3,'Data - Urban'!A2:A327,'Data - Urban'!H2:H327)="","data not supplied due to disclosure rules",LOOKUP(B3,'Data - Urban'!A2:A327,'Data - Urban'!H2:H327))</f>
        <v>11</v>
      </c>
      <c r="G7" s="38"/>
    </row>
    <row r="8" spans="1:7" x14ac:dyDescent="0.3">
      <c r="A8" s="2" t="s">
        <v>29</v>
      </c>
      <c r="B8" s="6"/>
      <c r="C8" s="13"/>
      <c r="D8" s="6"/>
      <c r="E8" s="7"/>
      <c r="F8" s="6"/>
      <c r="G8" s="7"/>
    </row>
    <row r="9" spans="1:7" ht="31.5" x14ac:dyDescent="0.3">
      <c r="A9" s="2" t="s">
        <v>32</v>
      </c>
      <c r="B9" s="25" t="s">
        <v>685</v>
      </c>
      <c r="C9" s="13"/>
      <c r="D9" s="37">
        <f>IF(LOOKUP(B3,'Data - Rural'!AE1:AE326,'Data - Rural'!AF1:AF326)="9999","data not supplied due to disclosure rules",LOOKUP(B3,'Data - Rural'!AE1:AE326,'Data - Rural'!AF1:AF326))</f>
        <v>23</v>
      </c>
      <c r="E9" s="38"/>
      <c r="F9" s="37">
        <f>IF(LOOKUP(B3,'Data - Urban'!AE1:AE326,'Data - Urban'!AF1:AF326)="9999","data not supplied due to disclosure rules",LOOKUP(B3,'Data - Urban'!AE1:AE326,'Data - Urban'!AF1:AF326))</f>
        <v>163</v>
      </c>
      <c r="G9" s="38"/>
    </row>
    <row r="10" spans="1:7" ht="16.5" thickBot="1" x14ac:dyDescent="0.35">
      <c r="A10" s="2" t="s">
        <v>36</v>
      </c>
      <c r="B10" s="10" t="s">
        <v>682</v>
      </c>
      <c r="C10" s="14"/>
      <c r="D10" s="45">
        <f>MAX('Data - Rural'!AG1:AG326)</f>
        <v>160</v>
      </c>
      <c r="E10" s="46"/>
      <c r="F10" s="45">
        <f>MAX('Data - Urban'!AG1:AG326)</f>
        <v>301</v>
      </c>
      <c r="G10" s="46"/>
    </row>
    <row r="11" spans="1:7" x14ac:dyDescent="0.3">
      <c r="A11" s="2" t="s">
        <v>38</v>
      </c>
      <c r="B11" s="11"/>
      <c r="C11" s="12"/>
      <c r="D11" s="11"/>
      <c r="E11" s="24"/>
      <c r="F11" s="11"/>
      <c r="G11" s="24"/>
    </row>
    <row r="12" spans="1:7" ht="31.5" x14ac:dyDescent="0.3">
      <c r="A12" s="2" t="s">
        <v>41</v>
      </c>
      <c r="B12" s="25" t="str">
        <f>"Insolvency rate ranking for selected Local Authority ("&amp;LOOKUP(B3,'Data - Rural'!A2:A327,'Data - Rural'!D2:D327)&amp;")"</f>
        <v>Insolvency rate ranking for selected Local Authority (Rural-80)</v>
      </c>
      <c r="C12" s="13"/>
      <c r="D12" s="37">
        <f>IF(IF($B$4="Major Urban",LOOKUP(B3,'Data - Rural'!AM1:AM71,'Data - Rural'!AN1:AN71),(IF($B$4="Large Urban",LOOKUP(B3,'Data - Rural'!AT1:AT71,'Data - Rural'!AU1:AU71),(IF($B$4="Other Urban",LOOKUP(B3,'Data - Rural'!BA1:BA71,'Data - Rural'!BB1:BB71),(IF($B$4="Rural-50",LOOKUP(B3,'Data - Rural'!BH1:BH71,'Data - Rural'!BI1:BI71),(IF($B$4="Rural-80",LOOKUP(B3,'Data - Rural'!BO1:BO71,'Data - Rural'!BP1:BP71),(IF($B$4="Significant Rural",LOOKUP(B3,'Data - Rural'!BV1:BV71,'Data - Rural'!BW1:BW71),"")))))))))))="9999","no data available",IF($B$4="Major Urban",LOOKUP(B3,'Data - Rural'!AM1:AM71,'Data - Rural'!AN1:AN71),(IF($B$4="Large Urban",LOOKUP(B3,'Data - Rural'!AT1:AT71,'Data - Rural'!AU1:AU71),(IF($B$4="Other Urban",LOOKUP(B3,'Data - Rural'!BA1:BA71,'Data - Rural'!BB1:BB71),(IF($B$4="Rural-50",LOOKUP(B3,'Data - Rural'!BH1:BH71,'Data - Rural'!BI1:BI71),(IF($B$4="Rural-80",LOOKUP(B3,'Data - Rural'!BO1:BO71,'Data - Rural'!BP1:BP71),(IF($B$4="Significant Rural",LOOKUP(B3,'Data - Rural'!BV1:BV71,'Data - Rural'!BW1:BW71),""))))))))))))</f>
        <v>8</v>
      </c>
      <c r="E12" s="38"/>
      <c r="F12" s="37">
        <f>IF(IF($B$4="Major Urban",LOOKUP(B3,'Data - Urban'!AM1:AM71,'Data - Urban'!AN1:AN71),(IF($B$4="Large Urban",LOOKUP(B3,'Data - Urban'!AT1:AT71,'Data - Urban'!AU1:AU71),(IF($B$4="Other Urban",LOOKUP(B3,'Data - Urban'!BA1:BA71,'Data - Urban'!BB1:BB71),(IF($B$4="Rural-50",LOOKUP(B3,'Data - Urban'!BH1:BH71,'Data - Urban'!BI1:BI71),(IF($B$4="Rural-80",LOOKUP(B3,'Data - Urban'!BO1:BO71,'Data - Urban'!BP1:BP71),(IF($B$4="Significant Rural",LOOKUP(B3,'Data - Urban'!BV1:BV71,'Data - Urban'!BW1:BW71),"")))))))))))="9999","no data available",IF($B$4="Major Urban",LOOKUP(B3,'Data - Urban'!AM1:AM71,'Data - Urban'!AN1:AN71),(IF($B$4="Large Urban",LOOKUP(B3,'Data - Urban'!AT1:AT71,'Data - Urban'!AU1:AU71),(IF($B$4="Other Urban",LOOKUP(B3,'Data - Urban'!BA1:BA71,'Data - Urban'!BB1:BB71),(IF($B$4="Rural-50",LOOKUP(B3,'Data - Urban'!BH1:BH71,'Data - Urban'!BI1:BI71),(IF($B$4="Rural-80",LOOKUP(B3,'Data - Urban'!BO1:BO71,'Data - Urban'!BP1:BP71),(IF($B$4="Significant Rural",LOOKUP(B3,'Data - Urban'!BV1:BV71,'Data - Urban'!BW1:BW71),""))))))))))))</f>
        <v>19</v>
      </c>
      <c r="G12" s="38"/>
    </row>
    <row r="13" spans="1:7" x14ac:dyDescent="0.3">
      <c r="A13" s="2" t="s">
        <v>43</v>
      </c>
      <c r="B13" s="6" t="s">
        <v>682</v>
      </c>
      <c r="C13" s="13"/>
      <c r="D13" s="37">
        <f>IF($B$4="Major Urban",MAX('Data - Rural'!AO1:AO71),(IF($B$4="Large Urban",MAX('Data - Rural'!AV1:AV39),(IF($B$4="Other Urban",MAX('Data - Rural'!BC1:BC58),(IF($B$4="Rural-50",MAX('Data - Rural'!BJ1:BJ48),(IF($B$4="Rural-80",MAX('Data - Rural'!BQ1:BQ55),(IF($B$4="Significant Rural",MAX('Data - Rural'!BX1:BX55),"")))))))))))</f>
        <v>47</v>
      </c>
      <c r="E13" s="38"/>
      <c r="F13" s="37">
        <f>IF($B$4="Major Urban",MAX('Data - Urban'!AO1:AO71),(IF($B$4="Large Urban",MAX('Data - Urban'!AV1:AV39),(IF($B$4="Other Urban",MAX('Data - Urban'!BC1:BC58),(IF($B$4="Rural-50",MAX('Data - Urban'!BJ1:BJ48),(IF($B$4="Rural-80",MAX('Data - Urban'!BQ1:BQ55),(IF($B$4="Significant Rural",MAX('Data - Urban'!BX1:BX55),"")))))))))))</f>
        <v>33</v>
      </c>
      <c r="G13" s="38"/>
    </row>
    <row r="14" spans="1:7" ht="16.5" thickBot="1" x14ac:dyDescent="0.35">
      <c r="A14" s="2" t="s">
        <v>45</v>
      </c>
      <c r="B14" s="10"/>
      <c r="C14" s="14"/>
      <c r="D14" s="10"/>
      <c r="E14" s="26"/>
      <c r="F14" s="10"/>
      <c r="G14" s="26"/>
    </row>
    <row r="15" spans="1:7" x14ac:dyDescent="0.3">
      <c r="A15" s="2" t="s">
        <v>47</v>
      </c>
      <c r="B15" s="11" t="str">
        <f>"Insolvency rate ranking ("&amp;LOOKUP(B3,'Data - Rural'!A2:A327,'Data - Rural'!D2:D327)&amp;")"</f>
        <v>Insolvency rate ranking (Rural-80)</v>
      </c>
      <c r="C15" s="15">
        <v>1</v>
      </c>
      <c r="D15" s="16" t="str">
        <f>IF($B$4="Major Urban",'Data - Rural'!$AP$1,(IF($B$4="Large Urban",'Data - Rural'!$AW$1,(IF($B$4="Other Urban",'Data - Rural'!$BD$1,(IF($B$4="Rural-50",'Data - Rural'!$BK$1,(IF($B$4="Rural-80",'Data - Rural'!$BR$1,(IF($B$4="Significant Rural",'Data - Rural'!$BY$1,"")))))))))))</f>
        <v>East Cambridgeshire</v>
      </c>
      <c r="E15" s="17">
        <f>IF($B$4="Major Urban",'Data - Rural'!AQ1,(IF($B$4="Large Urban",'Data - Rural'!AX1,(IF($B$4="Other Urban",'Data - Rural'!BE1,(IF($B$4="Rural-50",'Data - Rural'!BL1,(IF($B$4="Rural-80",'Data - Rural'!BS1,(IF($B$4="Significant Rural",'Data - Rural'!BZ1,"")))))))))))</f>
        <v>0.40020010005002504</v>
      </c>
      <c r="F15" s="16" t="str">
        <f>IF($B$4="Major Urban",'Data - Urban'!AP1,(IF($B$4="Large Urban",'Data - Urban'!AW1,(IF($B$4="Other Urban",'Data - Urban'!BD1,(IF($B$4="Rural-50",'Data - Urban'!BK1,(IF($B$4="Rural-80",'Data - Urban'!BR1,(IF($B$4="Significant Rural",'Data - Urban'!BY1,"")))))))))))</f>
        <v>Uttlesford</v>
      </c>
      <c r="G15" s="17">
        <f>IF($B$4="Major Urban",'Data - Urban'!AQ1,(IF($B$4="Large Urban",'Data - Urban'!AX1,(IF($B$4="Other Urban",'Data - Urban'!BE1,(IF($B$4="Rural-50",'Data - Urban'!BL1,(IF($B$4="Rural-80",'Data - Urban'!BS1,(IF($B$4="Significant Rural",'Data - Urban'!BZ1,"")))))))))))</f>
        <v>0.41861438638107867</v>
      </c>
    </row>
    <row r="16" spans="1:7" x14ac:dyDescent="0.3">
      <c r="A16" s="2" t="s">
        <v>49</v>
      </c>
      <c r="B16" s="6"/>
      <c r="C16" s="18">
        <v>2</v>
      </c>
      <c r="D16" s="8" t="str">
        <f>IF($B$4="Major Urban",'Data - Rural'!AP2,(IF($B$4="Large Urban",'Data - Rural'!AW2,(IF($B$4="Other Urban",'Data - Rural'!BD2,(IF($B$4="Rural-50",'Data - Rural'!BK2,(IF($B$4="Rural-80",'Data - Rural'!BR2,(IF($B$4="Significant Rural",'Data - Rural'!BY2,"")))))))))))</f>
        <v>Suffolk Coastal</v>
      </c>
      <c r="E16" s="9">
        <f>IF($B$4="Major Urban",'Data - Rural'!AQ2,(IF($B$4="Large Urban",'Data - Rural'!AX2,(IF($B$4="Other Urban",'Data - Rural'!BE2,(IF($B$4="Rural-50",'Data - Rural'!BL2,(IF($B$4="Rural-80",'Data - Rural'!BS2,(IF($B$4="Significant Rural",'Data - Rural'!BZ2,"")))))))))))</f>
        <v>0.40559724193875485</v>
      </c>
      <c r="F16" s="8" t="str">
        <f>IF($B$4="Major Urban",'Data - Urban'!AP2,(IF($B$4="Large Urban",'Data - Urban'!AW2,(IF($B$4="Other Urban",'Data - Urban'!BD2,(IF($B$4="Rural-50",'Data - Urban'!BK2,(IF($B$4="Rural-80",'Data - Urban'!BR2,(IF($B$4="Significant Rural",'Data - Urban'!BY2,"")))))))))))</f>
        <v>Mendip</v>
      </c>
      <c r="G16" s="9">
        <f>IF($B$4="Major Urban",'Data - Urban'!AQ2,(IF($B$4="Large Urban",'Data - Urban'!AX2,(IF($B$4="Other Urban",'Data - Urban'!BE2,(IF($B$4="Rural-50",'Data - Urban'!BL2,(IF($B$4="Rural-80",'Data - Urban'!BS2,(IF($B$4="Significant Rural",'Data - Urban'!BZ2,"")))))))))))</f>
        <v>0.5175090564084871</v>
      </c>
    </row>
    <row r="17" spans="1:7" x14ac:dyDescent="0.3">
      <c r="A17" s="2" t="s">
        <v>52</v>
      </c>
      <c r="B17" s="6"/>
      <c r="C17" s="18">
        <v>3</v>
      </c>
      <c r="D17" s="8" t="str">
        <f>IF($B$4="Major Urban",'Data - Rural'!AP3,(IF($B$4="Large Urban",'Data - Rural'!AW3,(IF($B$4="Other Urban",'Data - Rural'!BD3,(IF($B$4="Rural-50",'Data - Rural'!BK3,(IF($B$4="Rural-80",'Data - Rural'!BR3,(IF($B$4="Significant Rural",'Data - Rural'!BY3,"")))))))))))</f>
        <v>North Kesteven</v>
      </c>
      <c r="E17" s="9">
        <f>IF($B$4="Major Urban",'Data - Rural'!AQ3,(IF($B$4="Large Urban",'Data - Rural'!AX3,(IF($B$4="Other Urban",'Data - Rural'!BE3,(IF($B$4="Rural-50",'Data - Rural'!BL3,(IF($B$4="Rural-80",'Data - Rural'!BS3,(IF($B$4="Significant Rural",'Data - Rural'!BZ3,"")))))))))))</f>
        <v>0.42328042328042331</v>
      </c>
      <c r="F17" s="8" t="str">
        <f>IF($B$4="Major Urban",'Data - Urban'!AP3,(IF($B$4="Large Urban",'Data - Urban'!AW3,(IF($B$4="Other Urban",'Data - Urban'!BD3,(IF($B$4="Rural-50",'Data - Urban'!BK3,(IF($B$4="Rural-80",'Data - Urban'!BR3,(IF($B$4="Significant Rural",'Data - Urban'!BY3,"")))))))))))</f>
        <v>Suffolk Coastal</v>
      </c>
      <c r="G17" s="9">
        <f>IF($B$4="Major Urban",'Data - Urban'!AQ3,(IF($B$4="Large Urban",'Data - Urban'!AX3,(IF($B$4="Other Urban",'Data - Urban'!BE3,(IF($B$4="Rural-50",'Data - Urban'!BL3,(IF($B$4="Rural-80",'Data - Urban'!BS3,(IF($B$4="Significant Rural",'Data - Urban'!BZ3,"")))))))))))</f>
        <v>0.54091266719118813</v>
      </c>
    </row>
    <row r="18" spans="1:7" x14ac:dyDescent="0.3">
      <c r="A18" s="2" t="s">
        <v>54</v>
      </c>
      <c r="B18" s="6"/>
      <c r="C18" s="18">
        <v>4</v>
      </c>
      <c r="D18" s="8" t="str">
        <f>IF($B$4="Major Urban",'Data - Rural'!AP4,(IF($B$4="Large Urban",'Data - Rural'!AW4,(IF($B$4="Other Urban",'Data - Rural'!BD4,(IF($B$4="Rural-50",'Data - Rural'!BK4,(IF($B$4="Rural-80",'Data - Rural'!BR4,(IF($B$4="Significant Rural",'Data - Rural'!BY4,"")))))))))))</f>
        <v>Richmondshire</v>
      </c>
      <c r="E18" s="9">
        <f>IF($B$4="Major Urban",'Data - Rural'!AQ4,(IF($B$4="Large Urban",'Data - Rural'!AX4,(IF($B$4="Other Urban",'Data - Rural'!BE4,(IF($B$4="Rural-50",'Data - Rural'!BL4,(IF($B$4="Rural-80",'Data - Rural'!BS4,(IF($B$4="Significant Rural",'Data - Rural'!BZ4,"")))))))))))</f>
        <v>0.43722218173868688</v>
      </c>
      <c r="F18" s="8" t="str">
        <f>IF($B$4="Major Urban",'Data - Urban'!AP4,(IF($B$4="Large Urban",'Data - Urban'!AW4,(IF($B$4="Other Urban",'Data - Urban'!BD4,(IF($B$4="Rural-50",'Data - Urban'!BK4,(IF($B$4="Rural-80",'Data - Urban'!BR4,(IF($B$4="Significant Rural",'Data - Urban'!BY4,"")))))))))))</f>
        <v>Mid Sussex</v>
      </c>
      <c r="G18" s="9">
        <f>IF($B$4="Major Urban",'Data - Urban'!AQ4,(IF($B$4="Large Urban",'Data - Urban'!AX4,(IF($B$4="Other Urban",'Data - Urban'!BE4,(IF($B$4="Rural-50",'Data - Urban'!BL4,(IF($B$4="Rural-80",'Data - Urban'!BS4,(IF($B$4="Significant Rural",'Data - Urban'!BZ4,"")))))))))))</f>
        <v>0.56477539317056213</v>
      </c>
    </row>
    <row r="19" spans="1:7" x14ac:dyDescent="0.3">
      <c r="A19" s="2" t="s">
        <v>56</v>
      </c>
      <c r="B19" s="6"/>
      <c r="C19" s="18">
        <v>5</v>
      </c>
      <c r="D19" s="8" t="str">
        <f>IF($B$4="Major Urban",'Data - Rural'!AP5,(IF($B$4="Large Urban",'Data - Rural'!AW5,(IF($B$4="Other Urban",'Data - Rural'!BD5,(IF($B$4="Rural-50",'Data - Rural'!BK5,(IF($B$4="Rural-80",'Data - Rural'!BR5,(IF($B$4="Significant Rural",'Data - Rural'!BY5,"")))))))))))</f>
        <v>Isle of Wight</v>
      </c>
      <c r="E19" s="9">
        <f>IF($B$4="Major Urban",'Data - Rural'!AQ5,(IF($B$4="Large Urban",'Data - Rural'!AX5,(IF($B$4="Other Urban",'Data - Rural'!BE5,(IF($B$4="Rural-50",'Data - Rural'!BL5,(IF($B$4="Rural-80",'Data - Rural'!BS5,(IF($B$4="Significant Rural",'Data - Rural'!BZ5,"")))))))))))</f>
        <v>0.4677511563848033</v>
      </c>
      <c r="F19" s="8" t="str">
        <f>IF($B$4="Major Urban",'Data - Urban'!AP5,(IF($B$4="Large Urban",'Data - Urban'!AW5,(IF($B$4="Other Urban",'Data - Urban'!BD5,(IF($B$4="Rural-50",'Data - Urban'!BK5,(IF($B$4="Rural-80",'Data - Urban'!BR5,(IF($B$4="Significant Rural",'Data - Urban'!BY5,"")))))))))))</f>
        <v>Maldon</v>
      </c>
      <c r="G19" s="9">
        <f>IF($B$4="Major Urban",'Data - Urban'!AQ5,(IF($B$4="Large Urban",'Data - Urban'!AX5,(IF($B$4="Other Urban",'Data - Urban'!BE5,(IF($B$4="Rural-50",'Data - Urban'!BL5,(IF($B$4="Rural-80",'Data - Urban'!BS5,(IF($B$4="Significant Rural",'Data - Urban'!BZ5,"")))))))))))</f>
        <v>0.569383439075972</v>
      </c>
    </row>
    <row r="20" spans="1:7" x14ac:dyDescent="0.3">
      <c r="A20" s="2" t="s">
        <v>59</v>
      </c>
      <c r="B20" s="6"/>
      <c r="C20" s="18">
        <v>6</v>
      </c>
      <c r="D20" s="8" t="str">
        <f>IF($B$4="Major Urban",'Data - Rural'!AP6,(IF($B$4="Large Urban",'Data - Rural'!AW6,(IF($B$4="Other Urban",'Data - Rural'!BD6,(IF($B$4="Rural-50",'Data - Rural'!BK6,(IF($B$4="Rural-80",'Data - Rural'!BR6,(IF($B$4="Significant Rural",'Data - Rural'!BY6,"")))))))))))</f>
        <v>Mid Sussex</v>
      </c>
      <c r="E20" s="9">
        <f>IF($B$4="Major Urban",'Data - Rural'!AQ6,(IF($B$4="Large Urban",'Data - Rural'!AX6,(IF($B$4="Other Urban",'Data - Rural'!BE6,(IF($B$4="Rural-50",'Data - Rural'!BL6,(IF($B$4="Rural-80",'Data - Rural'!BS6,(IF($B$4="Significant Rural",'Data - Rural'!BZ6,"")))))))))))</f>
        <v>0.46928327645051193</v>
      </c>
      <c r="F20" s="8" t="str">
        <f>IF($B$4="Major Urban",'Data - Urban'!AP6,(IF($B$4="Large Urban",'Data - Urban'!AW6,(IF($B$4="Other Urban",'Data - Urban'!BD6,(IF($B$4="Rural-50",'Data - Urban'!BK6,(IF($B$4="Rural-80",'Data - Urban'!BR6,(IF($B$4="Significant Rural",'Data - Urban'!BY6,"")))))))))))</f>
        <v>East Lindsey</v>
      </c>
      <c r="G20" s="9">
        <f>IF($B$4="Major Urban",'Data - Urban'!AQ6,(IF($B$4="Large Urban",'Data - Urban'!AX6,(IF($B$4="Other Urban",'Data - Urban'!BE6,(IF($B$4="Rural-50",'Data - Urban'!BL6,(IF($B$4="Rural-80",'Data - Urban'!BS6,(IF($B$4="Significant Rural",'Data - Urban'!BZ6,"")))))))))))</f>
        <v>0.62505580855433529</v>
      </c>
    </row>
    <row r="21" spans="1:7" x14ac:dyDescent="0.3">
      <c r="A21" s="2" t="s">
        <v>61</v>
      </c>
      <c r="B21" s="6"/>
      <c r="C21" s="18">
        <v>7</v>
      </c>
      <c r="D21" s="8" t="str">
        <f>IF($B$4="Major Urban",'Data - Rural'!AP7,(IF($B$4="Large Urban",'Data - Rural'!AW7,(IF($B$4="Other Urban",'Data - Rural'!BD7,(IF($B$4="Rural-50",'Data - Rural'!BK7,(IF($B$4="Rural-80",'Data - Rural'!BR7,(IF($B$4="Significant Rural",'Data - Rural'!BY7,"")))))))))))</f>
        <v>Derbyshire Dales</v>
      </c>
      <c r="E21" s="9">
        <f>IF($B$4="Major Urban",'Data - Rural'!AQ7,(IF($B$4="Large Urban",'Data - Rural'!AX7,(IF($B$4="Other Urban",'Data - Rural'!BE7,(IF($B$4="Rural-50",'Data - Rural'!BL7,(IF($B$4="Rural-80",'Data - Rural'!BS7,(IF($B$4="Significant Rural",'Data - Rural'!BZ7,"")))))))))))</f>
        <v>0.48736597435705181</v>
      </c>
      <c r="F21" s="8" t="str">
        <f>IF($B$4="Major Urban",'Data - Urban'!AP7,(IF($B$4="Large Urban",'Data - Urban'!AW7,(IF($B$4="Other Urban",'Data - Urban'!BD7,(IF($B$4="Rural-50",'Data - Urban'!BK7,(IF($B$4="Rural-80",'Data - Urban'!BR7,(IF($B$4="Significant Rural",'Data - Urban'!BY7,"")))))))))))</f>
        <v>Harborough</v>
      </c>
      <c r="G21" s="9">
        <f>IF($B$4="Major Urban",'Data - Urban'!AQ7,(IF($B$4="Large Urban",'Data - Urban'!AX7,(IF($B$4="Other Urban",'Data - Urban'!BE7,(IF($B$4="Rural-50",'Data - Urban'!BL7,(IF($B$4="Rural-80",'Data - Urban'!BS7,(IF($B$4="Significant Rural",'Data - Urban'!BZ7,"")))))))))))</f>
        <v>0.68085106382978722</v>
      </c>
    </row>
    <row r="22" spans="1:7" x14ac:dyDescent="0.3">
      <c r="A22" s="2" t="s">
        <v>63</v>
      </c>
      <c r="B22" s="6"/>
      <c r="C22" s="18">
        <v>8</v>
      </c>
      <c r="D22" s="8" t="str">
        <f>IF($B$4="Major Urban",'Data - Rural'!AP8,(IF($B$4="Large Urban",'Data - Rural'!AW8,(IF($B$4="Other Urban",'Data - Rural'!BD8,(IF($B$4="Rural-50",'Data - Rural'!BK8,(IF($B$4="Rural-80",'Data - Rural'!BR8,(IF($B$4="Significant Rural",'Data - Rural'!BY8,"")))))))))))</f>
        <v>Breckland</v>
      </c>
      <c r="E22" s="9">
        <f>IF($B$4="Major Urban",'Data - Rural'!AQ8,(IF($B$4="Large Urban",'Data - Rural'!AX8,(IF($B$4="Other Urban",'Data - Rural'!BE8,(IF($B$4="Rural-50",'Data - Rural'!BL8,(IF($B$4="Rural-80",'Data - Rural'!BS8,(IF($B$4="Significant Rural",'Data - Rural'!BZ8,"")))))))))))</f>
        <v>0.49292650465815552</v>
      </c>
      <c r="F22" s="8" t="str">
        <f>IF($B$4="Major Urban",'Data - Urban'!AP8,(IF($B$4="Large Urban",'Data - Urban'!AW8,(IF($B$4="Other Urban",'Data - Urban'!BD8,(IF($B$4="Rural-50",'Data - Urban'!BK8,(IF($B$4="Rural-80",'Data - Urban'!BR8,(IF($B$4="Significant Rural",'Data - Urban'!BY8,"")))))))))))</f>
        <v>Cotswold</v>
      </c>
      <c r="G22" s="9">
        <f>IF($B$4="Major Urban",'Data - Urban'!AQ8,(IF($B$4="Large Urban",'Data - Urban'!AX8,(IF($B$4="Other Urban",'Data - Urban'!BE8,(IF($B$4="Rural-50",'Data - Urban'!BL8,(IF($B$4="Rural-80",'Data - Urban'!BS8,(IF($B$4="Significant Rural",'Data - Urban'!BZ8,"")))))))))))</f>
        <v>0.68823124569855465</v>
      </c>
    </row>
    <row r="23" spans="1:7" x14ac:dyDescent="0.3">
      <c r="A23" s="2" t="s">
        <v>65</v>
      </c>
      <c r="B23" s="6"/>
      <c r="C23" s="18">
        <v>9</v>
      </c>
      <c r="D23" s="8" t="str">
        <f>IF($B$4="Major Urban",'Data - Rural'!AP9,(IF($B$4="Large Urban",'Data - Rural'!AW9,(IF($B$4="Other Urban",'Data - Rural'!BD9,(IF($B$4="Rural-50",'Data - Rural'!BK9,(IF($B$4="Rural-80",'Data - Rural'!BR9,(IF($B$4="Significant Rural",'Data - Rural'!BY9,"")))))))))))</f>
        <v>Mendip</v>
      </c>
      <c r="E23" s="9">
        <f>IF($B$4="Major Urban",'Data - Rural'!AQ9,(IF($B$4="Large Urban",'Data - Rural'!AX9,(IF($B$4="Other Urban",'Data - Rural'!BE9,(IF($B$4="Rural-50",'Data - Rural'!BL9,(IF($B$4="Rural-80",'Data - Rural'!BS9,(IF($B$4="Significant Rural",'Data - Rural'!BZ9,"")))))))))))</f>
        <v>0.49303034377661242</v>
      </c>
      <c r="F23" s="8" t="str">
        <f>IF($B$4="Major Urban",'Data - Urban'!AP9,(IF($B$4="Large Urban",'Data - Urban'!AW9,(IF($B$4="Other Urban",'Data - Urban'!BD9,(IF($B$4="Rural-50",'Data - Urban'!BK9,(IF($B$4="Rural-80",'Data - Urban'!BR9,(IF($B$4="Significant Rural",'Data - Urban'!BY9,"")))))))))))</f>
        <v>Teignbridge</v>
      </c>
      <c r="G23" s="9">
        <f>IF($B$4="Major Urban",'Data - Urban'!AQ9,(IF($B$4="Large Urban",'Data - Urban'!AX9,(IF($B$4="Other Urban",'Data - Urban'!BE9,(IF($B$4="Rural-50",'Data - Urban'!BL9,(IF($B$4="Rural-80",'Data - Urban'!BS9,(IF($B$4="Significant Rural",'Data - Urban'!BZ9,"")))))))))))</f>
        <v>0.71341642536405214</v>
      </c>
    </row>
    <row r="24" spans="1:7" ht="16.5" thickBot="1" x14ac:dyDescent="0.35">
      <c r="A24" s="2" t="s">
        <v>67</v>
      </c>
      <c r="B24" s="10"/>
      <c r="C24" s="19">
        <v>10</v>
      </c>
      <c r="D24" s="20" t="str">
        <f>IF($B$4="Major Urban",'Data - Rural'!AP10,(IF($B$4="Large Urban",'Data - Rural'!AW10,(IF($B$4="Other Urban",'Data - Rural'!BD10,(IF($B$4="Rural-50",'Data - Rural'!BK10,(IF($B$4="Rural-80",'Data - Rural'!BR10,(IF($B$4="Significant Rural",'Data - Rural'!BY10,"")))))))))))</f>
        <v>South Hams</v>
      </c>
      <c r="E24" s="21">
        <f>IF($B$4="Major Urban",'Data - Rural'!AQ10,(IF($B$4="Large Urban",'Data - Rural'!AX10,(IF($B$4="Other Urban",'Data - Rural'!BE10,(IF($B$4="Rural-50",'Data - Rural'!BL10,(IF($B$4="Rural-80",'Data - Rural'!BS10,(IF($B$4="Significant Rural",'Data - Rural'!BZ10,"")))))))))))</f>
        <v>0.50016076596048731</v>
      </c>
      <c r="F24" s="20" t="str">
        <f>IF($B$4="Major Urban",'Data - Urban'!AP10,(IF($B$4="Large Urban",'Data - Urban'!AW10,(IF($B$4="Other Urban",'Data - Urban'!BD10,(IF($B$4="Rural-50",'Data - Urban'!BK10,(IF($B$4="Rural-80",'Data - Urban'!BR10,(IF($B$4="Significant Rural",'Data - Urban'!BY10,"")))))))))))</f>
        <v>Wealden</v>
      </c>
      <c r="G24" s="21">
        <f>IF($B$4="Major Urban",'Data - Urban'!AQ10,(IF($B$4="Large Urban",'Data - Urban'!AX10,(IF($B$4="Other Urban",'Data - Urban'!BE10,(IF($B$4="Rural-50",'Data - Urban'!BL10,(IF($B$4="Rural-80",'Data - Urban'!BS10,(IF($B$4="Significant Rural",'Data - Urban'!BZ10,"")))))))))))</f>
        <v>0.72900602831908035</v>
      </c>
    </row>
    <row r="25" spans="1:7" x14ac:dyDescent="0.3">
      <c r="A25" s="2" t="s">
        <v>69</v>
      </c>
      <c r="B25" s="22"/>
      <c r="C25" s="23"/>
      <c r="D25" s="27"/>
      <c r="E25" s="28"/>
      <c r="F25" s="13"/>
      <c r="G25" s="13"/>
    </row>
    <row r="26" spans="1:7" ht="0.75" customHeight="1" x14ac:dyDescent="0.3">
      <c r="A26" s="2" t="s">
        <v>71</v>
      </c>
      <c r="B26" s="4"/>
    </row>
    <row r="27" spans="1:7" ht="0.75" customHeight="1" x14ac:dyDescent="0.3">
      <c r="A27" s="2" t="s">
        <v>73</v>
      </c>
      <c r="B27" s="4"/>
    </row>
    <row r="28" spans="1:7" ht="0.75" customHeight="1" x14ac:dyDescent="0.3">
      <c r="A28" s="2" t="s">
        <v>75</v>
      </c>
      <c r="B28" s="4"/>
    </row>
    <row r="29" spans="1:7" ht="0.75" customHeight="1" x14ac:dyDescent="0.3">
      <c r="A29" s="2" t="s">
        <v>77</v>
      </c>
      <c r="B29" s="4"/>
    </row>
    <row r="30" spans="1:7" ht="0.75" customHeight="1" x14ac:dyDescent="0.3">
      <c r="A30" s="2" t="s">
        <v>79</v>
      </c>
      <c r="B30" s="4"/>
    </row>
    <row r="31" spans="1:7" ht="0.75" customHeight="1" x14ac:dyDescent="0.3">
      <c r="A31" s="2" t="s">
        <v>81</v>
      </c>
      <c r="B31" s="4"/>
    </row>
    <row r="32" spans="1:7" ht="0.75" customHeight="1" x14ac:dyDescent="0.3">
      <c r="A32" s="2" t="s">
        <v>83</v>
      </c>
      <c r="B32" s="4"/>
    </row>
    <row r="33" spans="1:2" ht="0.75" customHeight="1" x14ac:dyDescent="0.3">
      <c r="A33" s="2" t="s">
        <v>85</v>
      </c>
      <c r="B33" s="4"/>
    </row>
    <row r="34" spans="1:2" ht="0.75" customHeight="1" x14ac:dyDescent="0.3">
      <c r="A34" s="2" t="s">
        <v>87</v>
      </c>
      <c r="B34" s="4"/>
    </row>
    <row r="35" spans="1:2" ht="0.75" customHeight="1" x14ac:dyDescent="0.3">
      <c r="A35" s="2" t="s">
        <v>89</v>
      </c>
      <c r="B35" s="4"/>
    </row>
    <row r="36" spans="1:2" ht="0.75" customHeight="1" x14ac:dyDescent="0.3">
      <c r="A36" s="2" t="s">
        <v>91</v>
      </c>
      <c r="B36" s="4"/>
    </row>
    <row r="37" spans="1:2" ht="0.75" customHeight="1" x14ac:dyDescent="0.3">
      <c r="A37" s="2" t="s">
        <v>93</v>
      </c>
      <c r="B37" s="4"/>
    </row>
    <row r="38" spans="1:2" ht="0.75" customHeight="1" x14ac:dyDescent="0.3">
      <c r="A38" s="2" t="s">
        <v>95</v>
      </c>
      <c r="B38" s="4"/>
    </row>
    <row r="39" spans="1:2" ht="0.75" customHeight="1" x14ac:dyDescent="0.3">
      <c r="A39" s="2" t="s">
        <v>97</v>
      </c>
      <c r="B39" s="4"/>
    </row>
    <row r="40" spans="1:2" ht="0.75" customHeight="1" x14ac:dyDescent="0.3">
      <c r="A40" s="2" t="s">
        <v>99</v>
      </c>
      <c r="B40" s="4"/>
    </row>
    <row r="41" spans="1:2" ht="0.75" customHeight="1" x14ac:dyDescent="0.3">
      <c r="A41" s="2" t="s">
        <v>101</v>
      </c>
      <c r="B41" s="4"/>
    </row>
    <row r="42" spans="1:2" ht="0.75" customHeight="1" x14ac:dyDescent="0.3">
      <c r="A42" s="2" t="s">
        <v>103</v>
      </c>
      <c r="B42" s="4"/>
    </row>
    <row r="43" spans="1:2" ht="0.75" customHeight="1" x14ac:dyDescent="0.3">
      <c r="A43" s="2" t="s">
        <v>105</v>
      </c>
      <c r="B43" s="4"/>
    </row>
    <row r="44" spans="1:2" ht="0.75" customHeight="1" x14ac:dyDescent="0.3">
      <c r="A44" s="2" t="s">
        <v>107</v>
      </c>
      <c r="B44" s="4"/>
    </row>
    <row r="45" spans="1:2" ht="0.75" customHeight="1" x14ac:dyDescent="0.3">
      <c r="A45" s="2" t="s">
        <v>109</v>
      </c>
      <c r="B45" s="4"/>
    </row>
    <row r="46" spans="1:2" ht="0.75" customHeight="1" x14ac:dyDescent="0.3">
      <c r="A46" s="2" t="s">
        <v>111</v>
      </c>
      <c r="B46" s="4"/>
    </row>
    <row r="47" spans="1:2" ht="0.75" customHeight="1" x14ac:dyDescent="0.3">
      <c r="A47" s="2" t="s">
        <v>113</v>
      </c>
      <c r="B47" s="4"/>
    </row>
    <row r="48" spans="1:2" ht="0.75" customHeight="1" x14ac:dyDescent="0.3">
      <c r="A48" s="2" t="s">
        <v>115</v>
      </c>
      <c r="B48" s="4"/>
    </row>
    <row r="49" spans="1:2" ht="0.75" customHeight="1" x14ac:dyDescent="0.3">
      <c r="A49" s="2" t="s">
        <v>117</v>
      </c>
      <c r="B49" s="4"/>
    </row>
    <row r="50" spans="1:2" ht="0.75" customHeight="1" x14ac:dyDescent="0.3">
      <c r="A50" s="2" t="s">
        <v>119</v>
      </c>
      <c r="B50" s="4"/>
    </row>
    <row r="51" spans="1:2" ht="0.75" customHeight="1" x14ac:dyDescent="0.3">
      <c r="A51" s="2" t="s">
        <v>121</v>
      </c>
      <c r="B51" s="4"/>
    </row>
    <row r="52" spans="1:2" ht="0.75" customHeight="1" x14ac:dyDescent="0.3">
      <c r="A52" s="2" t="s">
        <v>123</v>
      </c>
      <c r="B52" s="4"/>
    </row>
    <row r="53" spans="1:2" ht="0.75" customHeight="1" x14ac:dyDescent="0.3">
      <c r="A53" s="2" t="s">
        <v>125</v>
      </c>
      <c r="B53" s="4"/>
    </row>
    <row r="54" spans="1:2" ht="0.75" customHeight="1" x14ac:dyDescent="0.3">
      <c r="A54" s="2" t="s">
        <v>127</v>
      </c>
      <c r="B54" s="4"/>
    </row>
    <row r="55" spans="1:2" ht="0.75" customHeight="1" x14ac:dyDescent="0.3">
      <c r="A55" s="2" t="s">
        <v>129</v>
      </c>
      <c r="B55" s="4"/>
    </row>
    <row r="56" spans="1:2" ht="0.75" customHeight="1" x14ac:dyDescent="0.3">
      <c r="A56" s="2" t="s">
        <v>131</v>
      </c>
      <c r="B56" s="4"/>
    </row>
    <row r="57" spans="1:2" ht="0.75" customHeight="1" x14ac:dyDescent="0.3">
      <c r="A57" s="2" t="s">
        <v>133</v>
      </c>
      <c r="B57" s="4"/>
    </row>
    <row r="58" spans="1:2" ht="0.75" customHeight="1" x14ac:dyDescent="0.3">
      <c r="A58" s="2" t="s">
        <v>135</v>
      </c>
      <c r="B58" s="4"/>
    </row>
    <row r="59" spans="1:2" ht="0.75" customHeight="1" x14ac:dyDescent="0.3">
      <c r="A59" s="2" t="s">
        <v>137</v>
      </c>
      <c r="B59" s="4"/>
    </row>
    <row r="60" spans="1:2" ht="0.75" customHeight="1" x14ac:dyDescent="0.3">
      <c r="A60" s="2" t="s">
        <v>139</v>
      </c>
      <c r="B60" s="4"/>
    </row>
    <row r="61" spans="1:2" ht="0.75" customHeight="1" x14ac:dyDescent="0.3">
      <c r="A61" s="2" t="s">
        <v>141</v>
      </c>
      <c r="B61" s="4"/>
    </row>
    <row r="62" spans="1:2" ht="0.75" customHeight="1" x14ac:dyDescent="0.3">
      <c r="A62" s="2" t="s">
        <v>143</v>
      </c>
      <c r="B62" s="4"/>
    </row>
    <row r="63" spans="1:2" ht="0.75" customHeight="1" x14ac:dyDescent="0.3">
      <c r="A63" s="2" t="s">
        <v>145</v>
      </c>
      <c r="B63" s="4"/>
    </row>
    <row r="64" spans="1:2" ht="0.75" customHeight="1" x14ac:dyDescent="0.3">
      <c r="A64" s="2" t="s">
        <v>147</v>
      </c>
      <c r="B64" s="4"/>
    </row>
    <row r="65" spans="1:2" ht="0.75" customHeight="1" x14ac:dyDescent="0.3">
      <c r="A65" s="2" t="s">
        <v>149</v>
      </c>
      <c r="B65" s="4"/>
    </row>
    <row r="66" spans="1:2" ht="0.75" customHeight="1" x14ac:dyDescent="0.3">
      <c r="A66" s="2" t="s">
        <v>151</v>
      </c>
      <c r="B66" s="4"/>
    </row>
    <row r="67" spans="1:2" ht="0.75" customHeight="1" x14ac:dyDescent="0.3">
      <c r="A67" s="2" t="s">
        <v>153</v>
      </c>
      <c r="B67" s="4"/>
    </row>
    <row r="68" spans="1:2" ht="0.75" customHeight="1" x14ac:dyDescent="0.3">
      <c r="A68" s="2" t="s">
        <v>155</v>
      </c>
      <c r="B68" s="4"/>
    </row>
    <row r="69" spans="1:2" ht="0.75" customHeight="1" x14ac:dyDescent="0.3">
      <c r="A69" s="2" t="s">
        <v>157</v>
      </c>
      <c r="B69" s="4"/>
    </row>
    <row r="70" spans="1:2" ht="0.75" customHeight="1" x14ac:dyDescent="0.3">
      <c r="A70" s="2" t="s">
        <v>159</v>
      </c>
      <c r="B70" s="4"/>
    </row>
    <row r="71" spans="1:2" ht="0.75" customHeight="1" x14ac:dyDescent="0.3">
      <c r="A71" s="2" t="s">
        <v>161</v>
      </c>
      <c r="B71" s="4"/>
    </row>
    <row r="72" spans="1:2" ht="0.75" customHeight="1" x14ac:dyDescent="0.3">
      <c r="A72" s="2" t="s">
        <v>163</v>
      </c>
      <c r="B72" s="4"/>
    </row>
    <row r="73" spans="1:2" ht="0.75" customHeight="1" x14ac:dyDescent="0.3">
      <c r="A73" s="2" t="s">
        <v>166</v>
      </c>
      <c r="B73" s="4"/>
    </row>
    <row r="74" spans="1:2" ht="0.75" customHeight="1" x14ac:dyDescent="0.3">
      <c r="A74" s="2" t="s">
        <v>168</v>
      </c>
      <c r="B74" s="4"/>
    </row>
    <row r="75" spans="1:2" ht="0.75" customHeight="1" x14ac:dyDescent="0.3">
      <c r="A75" s="2" t="s">
        <v>170</v>
      </c>
      <c r="B75" s="4"/>
    </row>
    <row r="76" spans="1:2" ht="0.75" customHeight="1" x14ac:dyDescent="0.3">
      <c r="A76" s="2" t="s">
        <v>172</v>
      </c>
      <c r="B76" s="4"/>
    </row>
    <row r="77" spans="1:2" ht="0.75" customHeight="1" x14ac:dyDescent="0.3">
      <c r="A77" s="2" t="s">
        <v>174</v>
      </c>
      <c r="B77" s="4"/>
    </row>
    <row r="78" spans="1:2" ht="0.75" customHeight="1" x14ac:dyDescent="0.3">
      <c r="A78" s="2" t="s">
        <v>176</v>
      </c>
      <c r="B78" s="4"/>
    </row>
    <row r="79" spans="1:2" ht="0.75" customHeight="1" x14ac:dyDescent="0.3">
      <c r="A79" s="2" t="s">
        <v>178</v>
      </c>
      <c r="B79" s="4"/>
    </row>
    <row r="80" spans="1:2" ht="0.75" customHeight="1" x14ac:dyDescent="0.3">
      <c r="A80" s="2" t="s">
        <v>180</v>
      </c>
      <c r="B80" s="4"/>
    </row>
    <row r="81" spans="1:2" ht="0.75" customHeight="1" x14ac:dyDescent="0.3">
      <c r="A81" s="2" t="s">
        <v>182</v>
      </c>
      <c r="B81" s="4"/>
    </row>
    <row r="82" spans="1:2" ht="0.75" customHeight="1" x14ac:dyDescent="0.3">
      <c r="A82" s="2" t="s">
        <v>184</v>
      </c>
      <c r="B82" s="4"/>
    </row>
    <row r="83" spans="1:2" ht="0.75" customHeight="1" x14ac:dyDescent="0.3">
      <c r="A83" s="2" t="s">
        <v>186</v>
      </c>
      <c r="B83" s="4"/>
    </row>
    <row r="84" spans="1:2" ht="0.75" customHeight="1" x14ac:dyDescent="0.3">
      <c r="A84" s="2" t="s">
        <v>188</v>
      </c>
      <c r="B84" s="4"/>
    </row>
    <row r="85" spans="1:2" ht="0.75" customHeight="1" x14ac:dyDescent="0.3">
      <c r="A85" s="2" t="s">
        <v>190</v>
      </c>
      <c r="B85" s="4"/>
    </row>
    <row r="86" spans="1:2" ht="0.75" customHeight="1" x14ac:dyDescent="0.3">
      <c r="A86" s="2" t="s">
        <v>192</v>
      </c>
      <c r="B86" s="4"/>
    </row>
    <row r="87" spans="1:2" ht="0.75" customHeight="1" x14ac:dyDescent="0.3">
      <c r="A87" s="2" t="s">
        <v>194</v>
      </c>
      <c r="B87" s="4"/>
    </row>
    <row r="88" spans="1:2" ht="0.75" customHeight="1" x14ac:dyDescent="0.3">
      <c r="A88" s="2" t="s">
        <v>196</v>
      </c>
      <c r="B88" s="4"/>
    </row>
    <row r="89" spans="1:2" ht="0.75" customHeight="1" x14ac:dyDescent="0.3">
      <c r="A89" s="2" t="s">
        <v>198</v>
      </c>
      <c r="B89" s="4"/>
    </row>
    <row r="90" spans="1:2" ht="0.75" customHeight="1" x14ac:dyDescent="0.3">
      <c r="A90" s="2" t="s">
        <v>200</v>
      </c>
      <c r="B90" s="4"/>
    </row>
    <row r="91" spans="1:2" ht="0.75" customHeight="1" x14ac:dyDescent="0.3">
      <c r="A91" s="2" t="s">
        <v>202</v>
      </c>
      <c r="B91" s="4"/>
    </row>
    <row r="92" spans="1:2" ht="0.75" customHeight="1" x14ac:dyDescent="0.3">
      <c r="A92" s="2" t="s">
        <v>204</v>
      </c>
      <c r="B92" s="4"/>
    </row>
    <row r="93" spans="1:2" ht="0.75" customHeight="1" x14ac:dyDescent="0.3">
      <c r="A93" s="2" t="s">
        <v>206</v>
      </c>
      <c r="B93" s="4"/>
    </row>
    <row r="94" spans="1:2" ht="0.75" customHeight="1" x14ac:dyDescent="0.3">
      <c r="A94" s="2" t="s">
        <v>208</v>
      </c>
      <c r="B94" s="4"/>
    </row>
    <row r="95" spans="1:2" ht="0.75" customHeight="1" x14ac:dyDescent="0.3">
      <c r="A95" s="2" t="s">
        <v>210</v>
      </c>
      <c r="B95" s="4"/>
    </row>
    <row r="96" spans="1:2" ht="0.75" customHeight="1" x14ac:dyDescent="0.3">
      <c r="A96" s="2" t="s">
        <v>212</v>
      </c>
      <c r="B96" s="4"/>
    </row>
    <row r="97" spans="1:2" ht="0.75" customHeight="1" x14ac:dyDescent="0.3">
      <c r="A97" s="2" t="s">
        <v>214</v>
      </c>
      <c r="B97" s="4"/>
    </row>
    <row r="98" spans="1:2" ht="0.75" customHeight="1" x14ac:dyDescent="0.3">
      <c r="A98" s="2" t="s">
        <v>216</v>
      </c>
      <c r="B98" s="4"/>
    </row>
    <row r="99" spans="1:2" ht="0.75" customHeight="1" x14ac:dyDescent="0.3">
      <c r="A99" s="2" t="s">
        <v>218</v>
      </c>
      <c r="B99" s="4"/>
    </row>
    <row r="100" spans="1:2" ht="0.75" customHeight="1" x14ac:dyDescent="0.3">
      <c r="A100" s="2" t="s">
        <v>220</v>
      </c>
      <c r="B100" s="4"/>
    </row>
    <row r="101" spans="1:2" ht="0.75" customHeight="1" x14ac:dyDescent="0.3">
      <c r="A101" s="2" t="s">
        <v>222</v>
      </c>
      <c r="B101" s="4"/>
    </row>
    <row r="102" spans="1:2" ht="0.75" customHeight="1" x14ac:dyDescent="0.3">
      <c r="A102" s="2" t="s">
        <v>224</v>
      </c>
      <c r="B102" s="4"/>
    </row>
    <row r="103" spans="1:2" ht="0.75" customHeight="1" x14ac:dyDescent="0.3">
      <c r="A103" s="2" t="s">
        <v>226</v>
      </c>
      <c r="B103" s="4"/>
    </row>
    <row r="104" spans="1:2" ht="0.75" customHeight="1" x14ac:dyDescent="0.3">
      <c r="A104" s="2" t="s">
        <v>228</v>
      </c>
      <c r="B104" s="4"/>
    </row>
    <row r="105" spans="1:2" ht="0.75" customHeight="1" x14ac:dyDescent="0.3">
      <c r="A105" s="2" t="s">
        <v>230</v>
      </c>
      <c r="B105" s="4"/>
    </row>
    <row r="106" spans="1:2" ht="0.75" customHeight="1" x14ac:dyDescent="0.3">
      <c r="A106" s="2" t="s">
        <v>232</v>
      </c>
      <c r="B106" s="4"/>
    </row>
    <row r="107" spans="1:2" ht="0.75" customHeight="1" x14ac:dyDescent="0.3">
      <c r="A107" s="2" t="s">
        <v>234</v>
      </c>
      <c r="B107" s="4"/>
    </row>
    <row r="108" spans="1:2" ht="0.75" customHeight="1" x14ac:dyDescent="0.3">
      <c r="A108" s="2" t="s">
        <v>236</v>
      </c>
      <c r="B108" s="4"/>
    </row>
    <row r="109" spans="1:2" ht="0.75" customHeight="1" x14ac:dyDescent="0.3">
      <c r="A109" s="2" t="s">
        <v>238</v>
      </c>
      <c r="B109" s="4"/>
    </row>
    <row r="110" spans="1:2" ht="0.75" customHeight="1" x14ac:dyDescent="0.3">
      <c r="A110" s="2" t="s">
        <v>240</v>
      </c>
      <c r="B110" s="4"/>
    </row>
    <row r="111" spans="1:2" ht="0.75" customHeight="1" x14ac:dyDescent="0.3">
      <c r="A111" s="2" t="s">
        <v>242</v>
      </c>
      <c r="B111" s="4"/>
    </row>
    <row r="112" spans="1:2" ht="0.75" customHeight="1" x14ac:dyDescent="0.3">
      <c r="A112" s="2" t="s">
        <v>244</v>
      </c>
      <c r="B112" s="4"/>
    </row>
    <row r="113" spans="1:2" ht="0.75" customHeight="1" x14ac:dyDescent="0.3">
      <c r="A113" s="2" t="s">
        <v>246</v>
      </c>
      <c r="B113" s="4"/>
    </row>
    <row r="114" spans="1:2" ht="0.75" customHeight="1" x14ac:dyDescent="0.3">
      <c r="A114" s="2" t="s">
        <v>248</v>
      </c>
      <c r="B114" s="4"/>
    </row>
    <row r="115" spans="1:2" ht="0.75" customHeight="1" x14ac:dyDescent="0.3">
      <c r="A115" s="2" t="s">
        <v>250</v>
      </c>
      <c r="B115" s="4"/>
    </row>
    <row r="116" spans="1:2" ht="0.75" customHeight="1" x14ac:dyDescent="0.3">
      <c r="A116" s="2" t="s">
        <v>252</v>
      </c>
      <c r="B116" s="4"/>
    </row>
    <row r="117" spans="1:2" ht="0.75" customHeight="1" x14ac:dyDescent="0.3">
      <c r="A117" s="2" t="s">
        <v>254</v>
      </c>
      <c r="B117" s="4"/>
    </row>
    <row r="118" spans="1:2" ht="0.75" customHeight="1" x14ac:dyDescent="0.3">
      <c r="A118" s="2" t="s">
        <v>256</v>
      </c>
      <c r="B118" s="4"/>
    </row>
    <row r="119" spans="1:2" ht="0.75" customHeight="1" x14ac:dyDescent="0.3">
      <c r="A119" s="2" t="s">
        <v>258</v>
      </c>
      <c r="B119" s="4"/>
    </row>
    <row r="120" spans="1:2" ht="0.75" customHeight="1" x14ac:dyDescent="0.3">
      <c r="A120" s="2" t="s">
        <v>260</v>
      </c>
      <c r="B120" s="4"/>
    </row>
    <row r="121" spans="1:2" ht="0.75" customHeight="1" x14ac:dyDescent="0.3">
      <c r="A121" s="2" t="s">
        <v>262</v>
      </c>
      <c r="B121" s="4"/>
    </row>
    <row r="122" spans="1:2" ht="0.75" customHeight="1" x14ac:dyDescent="0.3">
      <c r="A122" s="2" t="s">
        <v>264</v>
      </c>
      <c r="B122" s="4"/>
    </row>
    <row r="123" spans="1:2" ht="0.75" customHeight="1" x14ac:dyDescent="0.3">
      <c r="A123" s="2" t="s">
        <v>266</v>
      </c>
      <c r="B123" s="4"/>
    </row>
    <row r="124" spans="1:2" ht="0.75" customHeight="1" x14ac:dyDescent="0.3">
      <c r="A124" s="2" t="s">
        <v>268</v>
      </c>
      <c r="B124" s="4"/>
    </row>
    <row r="125" spans="1:2" ht="0.75" customHeight="1" x14ac:dyDescent="0.3">
      <c r="A125" s="2" t="s">
        <v>270</v>
      </c>
      <c r="B125" s="4"/>
    </row>
    <row r="126" spans="1:2" ht="0.75" customHeight="1" x14ac:dyDescent="0.3">
      <c r="A126" s="2" t="s">
        <v>272</v>
      </c>
      <c r="B126" s="4"/>
    </row>
    <row r="127" spans="1:2" ht="0.75" customHeight="1" x14ac:dyDescent="0.3">
      <c r="A127" s="2" t="s">
        <v>274</v>
      </c>
      <c r="B127" s="4"/>
    </row>
    <row r="128" spans="1:2" ht="0.75" customHeight="1" x14ac:dyDescent="0.3">
      <c r="A128" s="2" t="s">
        <v>276</v>
      </c>
      <c r="B128" s="4"/>
    </row>
    <row r="129" spans="1:2" ht="0.75" customHeight="1" x14ac:dyDescent="0.3">
      <c r="A129" s="2" t="s">
        <v>278</v>
      </c>
      <c r="B129" s="4"/>
    </row>
    <row r="130" spans="1:2" ht="0.75" customHeight="1" x14ac:dyDescent="0.3">
      <c r="A130" s="2" t="s">
        <v>280</v>
      </c>
      <c r="B130" s="4"/>
    </row>
    <row r="131" spans="1:2" ht="0.75" customHeight="1" x14ac:dyDescent="0.3">
      <c r="A131" s="2" t="s">
        <v>282</v>
      </c>
      <c r="B131" s="4"/>
    </row>
    <row r="132" spans="1:2" ht="0.75" customHeight="1" x14ac:dyDescent="0.3">
      <c r="A132" s="2" t="s">
        <v>284</v>
      </c>
      <c r="B132" s="4"/>
    </row>
    <row r="133" spans="1:2" ht="0.75" customHeight="1" x14ac:dyDescent="0.3">
      <c r="A133" s="2" t="s">
        <v>286</v>
      </c>
      <c r="B133" s="4"/>
    </row>
    <row r="134" spans="1:2" ht="0.75" customHeight="1" x14ac:dyDescent="0.3">
      <c r="A134" s="2" t="s">
        <v>288</v>
      </c>
      <c r="B134" s="4"/>
    </row>
    <row r="135" spans="1:2" ht="0.75" customHeight="1" x14ac:dyDescent="0.3">
      <c r="A135" s="2" t="s">
        <v>290</v>
      </c>
      <c r="B135" s="4"/>
    </row>
    <row r="136" spans="1:2" ht="0.75" customHeight="1" x14ac:dyDescent="0.3">
      <c r="A136" s="2" t="s">
        <v>292</v>
      </c>
      <c r="B136" s="4"/>
    </row>
    <row r="137" spans="1:2" ht="0.75" customHeight="1" x14ac:dyDescent="0.3">
      <c r="A137" s="2" t="s">
        <v>294</v>
      </c>
      <c r="B137" s="4"/>
    </row>
    <row r="138" spans="1:2" ht="0.75" customHeight="1" x14ac:dyDescent="0.3">
      <c r="A138" s="2" t="s">
        <v>296</v>
      </c>
      <c r="B138" s="4"/>
    </row>
    <row r="139" spans="1:2" ht="0.75" customHeight="1" x14ac:dyDescent="0.3">
      <c r="A139" s="2" t="s">
        <v>298</v>
      </c>
      <c r="B139" s="4"/>
    </row>
    <row r="140" spans="1:2" ht="0.75" customHeight="1" x14ac:dyDescent="0.3">
      <c r="A140" s="2" t="s">
        <v>300</v>
      </c>
      <c r="B140" s="4"/>
    </row>
    <row r="141" spans="1:2" ht="0.75" customHeight="1" x14ac:dyDescent="0.3">
      <c r="A141" s="2" t="s">
        <v>302</v>
      </c>
      <c r="B141" s="4"/>
    </row>
    <row r="142" spans="1:2" ht="0.75" customHeight="1" x14ac:dyDescent="0.3">
      <c r="A142" s="2" t="s">
        <v>304</v>
      </c>
      <c r="B142" s="4"/>
    </row>
    <row r="143" spans="1:2" ht="0.75" customHeight="1" x14ac:dyDescent="0.3">
      <c r="A143" s="2" t="s">
        <v>306</v>
      </c>
      <c r="B143" s="4"/>
    </row>
    <row r="144" spans="1:2" ht="0.75" customHeight="1" x14ac:dyDescent="0.3">
      <c r="A144" s="2" t="s">
        <v>308</v>
      </c>
      <c r="B144" s="4"/>
    </row>
    <row r="145" spans="1:2" ht="0.75" customHeight="1" x14ac:dyDescent="0.3">
      <c r="A145" s="2" t="s">
        <v>310</v>
      </c>
      <c r="B145" s="4"/>
    </row>
    <row r="146" spans="1:2" ht="0.75" customHeight="1" x14ac:dyDescent="0.3">
      <c r="A146" s="2" t="s">
        <v>312</v>
      </c>
      <c r="B146" s="4"/>
    </row>
    <row r="147" spans="1:2" ht="0.75" customHeight="1" x14ac:dyDescent="0.3">
      <c r="A147" s="2" t="s">
        <v>314</v>
      </c>
      <c r="B147" s="4"/>
    </row>
    <row r="148" spans="1:2" ht="0.75" customHeight="1" x14ac:dyDescent="0.3">
      <c r="A148" s="2" t="s">
        <v>316</v>
      </c>
      <c r="B148" s="4"/>
    </row>
    <row r="149" spans="1:2" ht="0.75" customHeight="1" x14ac:dyDescent="0.3">
      <c r="A149" s="2" t="s">
        <v>318</v>
      </c>
      <c r="B149" s="4"/>
    </row>
    <row r="150" spans="1:2" ht="0.75" customHeight="1" x14ac:dyDescent="0.3">
      <c r="A150" s="2" t="s">
        <v>320</v>
      </c>
      <c r="B150" s="4"/>
    </row>
    <row r="151" spans="1:2" ht="0.75" customHeight="1" x14ac:dyDescent="0.3">
      <c r="A151" s="2" t="s">
        <v>322</v>
      </c>
      <c r="B151" s="4"/>
    </row>
    <row r="152" spans="1:2" ht="0.75" customHeight="1" x14ac:dyDescent="0.3">
      <c r="A152" s="2" t="s">
        <v>324</v>
      </c>
      <c r="B152" s="4"/>
    </row>
    <row r="153" spans="1:2" ht="0.75" customHeight="1" x14ac:dyDescent="0.3">
      <c r="A153" s="2" t="s">
        <v>326</v>
      </c>
      <c r="B153" s="4"/>
    </row>
    <row r="154" spans="1:2" ht="0.75" customHeight="1" x14ac:dyDescent="0.3">
      <c r="A154" s="2" t="s">
        <v>328</v>
      </c>
      <c r="B154" s="4"/>
    </row>
    <row r="155" spans="1:2" ht="0.75" customHeight="1" x14ac:dyDescent="0.3">
      <c r="A155" s="2" t="s">
        <v>330</v>
      </c>
      <c r="B155" s="4"/>
    </row>
    <row r="156" spans="1:2" ht="0.75" customHeight="1" x14ac:dyDescent="0.3">
      <c r="A156" s="2" t="s">
        <v>332</v>
      </c>
      <c r="B156" s="4"/>
    </row>
    <row r="157" spans="1:2" ht="0.75" customHeight="1" x14ac:dyDescent="0.3">
      <c r="A157" s="2" t="s">
        <v>334</v>
      </c>
      <c r="B157" s="4"/>
    </row>
    <row r="158" spans="1:2" ht="0.75" customHeight="1" x14ac:dyDescent="0.3">
      <c r="A158" s="2" t="s">
        <v>336</v>
      </c>
      <c r="B158" s="4"/>
    </row>
    <row r="159" spans="1:2" ht="0.75" customHeight="1" x14ac:dyDescent="0.3">
      <c r="A159" s="2" t="s">
        <v>338</v>
      </c>
      <c r="B159" s="4"/>
    </row>
    <row r="160" spans="1:2" ht="0.75" customHeight="1" x14ac:dyDescent="0.3">
      <c r="A160" s="2" t="s">
        <v>340</v>
      </c>
      <c r="B160" s="4"/>
    </row>
    <row r="161" spans="1:2" ht="0.75" customHeight="1" x14ac:dyDescent="0.3">
      <c r="A161" s="2" t="s">
        <v>342</v>
      </c>
      <c r="B161" s="4"/>
    </row>
    <row r="162" spans="1:2" ht="0.75" customHeight="1" x14ac:dyDescent="0.3">
      <c r="A162" s="2" t="s">
        <v>344</v>
      </c>
      <c r="B162" s="4"/>
    </row>
    <row r="163" spans="1:2" ht="0.75" customHeight="1" x14ac:dyDescent="0.3">
      <c r="A163" s="2" t="s">
        <v>346</v>
      </c>
      <c r="B163" s="4"/>
    </row>
    <row r="164" spans="1:2" ht="0.75" customHeight="1" x14ac:dyDescent="0.3">
      <c r="A164" s="2" t="s">
        <v>348</v>
      </c>
      <c r="B164" s="4"/>
    </row>
    <row r="165" spans="1:2" ht="0.75" customHeight="1" x14ac:dyDescent="0.3">
      <c r="A165" s="2" t="s">
        <v>350</v>
      </c>
      <c r="B165" s="4"/>
    </row>
    <row r="166" spans="1:2" ht="0.75" customHeight="1" x14ac:dyDescent="0.3">
      <c r="A166" s="2" t="s">
        <v>352</v>
      </c>
      <c r="B166" s="4"/>
    </row>
    <row r="167" spans="1:2" ht="0.75" customHeight="1" x14ac:dyDescent="0.3">
      <c r="A167" s="2" t="s">
        <v>354</v>
      </c>
      <c r="B167" s="4"/>
    </row>
    <row r="168" spans="1:2" ht="0.75" customHeight="1" x14ac:dyDescent="0.3">
      <c r="A168" s="2" t="s">
        <v>356</v>
      </c>
      <c r="B168" s="4"/>
    </row>
    <row r="169" spans="1:2" ht="0.75" customHeight="1" x14ac:dyDescent="0.3">
      <c r="A169" s="2" t="s">
        <v>358</v>
      </c>
      <c r="B169" s="4"/>
    </row>
    <row r="170" spans="1:2" ht="0.75" customHeight="1" x14ac:dyDescent="0.3">
      <c r="A170" s="2" t="s">
        <v>360</v>
      </c>
      <c r="B170" s="4"/>
    </row>
    <row r="171" spans="1:2" ht="0.75" customHeight="1" x14ac:dyDescent="0.3">
      <c r="A171" s="2" t="s">
        <v>362</v>
      </c>
      <c r="B171" s="4"/>
    </row>
    <row r="172" spans="1:2" ht="0.75" customHeight="1" x14ac:dyDescent="0.3">
      <c r="A172" s="2" t="s">
        <v>364</v>
      </c>
      <c r="B172" s="4"/>
    </row>
    <row r="173" spans="1:2" ht="0.75" customHeight="1" x14ac:dyDescent="0.3">
      <c r="A173" s="2" t="s">
        <v>366</v>
      </c>
      <c r="B173" s="4"/>
    </row>
    <row r="174" spans="1:2" ht="0.75" customHeight="1" x14ac:dyDescent="0.3">
      <c r="A174" s="2" t="s">
        <v>368</v>
      </c>
      <c r="B174" s="4"/>
    </row>
    <row r="175" spans="1:2" ht="0.75" customHeight="1" x14ac:dyDescent="0.3">
      <c r="A175" s="2" t="s">
        <v>370</v>
      </c>
      <c r="B175" s="4"/>
    </row>
    <row r="176" spans="1:2" ht="0.75" customHeight="1" x14ac:dyDescent="0.3">
      <c r="A176" s="2" t="s">
        <v>372</v>
      </c>
      <c r="B176" s="4"/>
    </row>
    <row r="177" spans="1:2" ht="0.75" customHeight="1" x14ac:dyDescent="0.3">
      <c r="A177" s="2" t="s">
        <v>374</v>
      </c>
      <c r="B177" s="4"/>
    </row>
    <row r="178" spans="1:2" ht="0.75" customHeight="1" x14ac:dyDescent="0.3">
      <c r="A178" s="2" t="s">
        <v>376</v>
      </c>
      <c r="B178" s="4"/>
    </row>
    <row r="179" spans="1:2" ht="0.75" customHeight="1" x14ac:dyDescent="0.3">
      <c r="A179" s="2" t="s">
        <v>378</v>
      </c>
      <c r="B179" s="4"/>
    </row>
    <row r="180" spans="1:2" ht="0.75" customHeight="1" x14ac:dyDescent="0.3">
      <c r="A180" s="2" t="s">
        <v>380</v>
      </c>
      <c r="B180" s="4"/>
    </row>
    <row r="181" spans="1:2" ht="0.75" customHeight="1" x14ac:dyDescent="0.3">
      <c r="A181" s="2" t="s">
        <v>382</v>
      </c>
      <c r="B181" s="4"/>
    </row>
    <row r="182" spans="1:2" ht="0.75" customHeight="1" x14ac:dyDescent="0.3">
      <c r="A182" s="2" t="s">
        <v>384</v>
      </c>
      <c r="B182" s="4"/>
    </row>
    <row r="183" spans="1:2" ht="0.75" customHeight="1" x14ac:dyDescent="0.3">
      <c r="A183" s="2" t="s">
        <v>386</v>
      </c>
      <c r="B183" s="4"/>
    </row>
    <row r="184" spans="1:2" ht="0.75" customHeight="1" x14ac:dyDescent="0.3">
      <c r="A184" s="2" t="s">
        <v>388</v>
      </c>
      <c r="B184" s="4"/>
    </row>
    <row r="185" spans="1:2" ht="0.75" customHeight="1" x14ac:dyDescent="0.3">
      <c r="A185" s="2" t="s">
        <v>390</v>
      </c>
      <c r="B185" s="4"/>
    </row>
    <row r="186" spans="1:2" ht="0.75" customHeight="1" x14ac:dyDescent="0.3">
      <c r="A186" s="2" t="s">
        <v>392</v>
      </c>
      <c r="B186" s="4"/>
    </row>
    <row r="187" spans="1:2" ht="0.75" customHeight="1" x14ac:dyDescent="0.3">
      <c r="A187" s="2" t="s">
        <v>394</v>
      </c>
      <c r="B187" s="4"/>
    </row>
    <row r="188" spans="1:2" ht="0.75" customHeight="1" x14ac:dyDescent="0.3">
      <c r="A188" s="2" t="s">
        <v>396</v>
      </c>
      <c r="B188" s="4"/>
    </row>
    <row r="189" spans="1:2" ht="0.75" customHeight="1" x14ac:dyDescent="0.3">
      <c r="A189" s="2" t="s">
        <v>398</v>
      </c>
      <c r="B189" s="4"/>
    </row>
    <row r="190" spans="1:2" ht="0.75" customHeight="1" x14ac:dyDescent="0.3">
      <c r="A190" s="2" t="s">
        <v>400</v>
      </c>
      <c r="B190" s="4"/>
    </row>
    <row r="191" spans="1:2" ht="0.75" customHeight="1" x14ac:dyDescent="0.3">
      <c r="A191" s="2" t="s">
        <v>402</v>
      </c>
      <c r="B191" s="4"/>
    </row>
    <row r="192" spans="1:2" ht="0.75" customHeight="1" x14ac:dyDescent="0.3">
      <c r="A192" s="2" t="s">
        <v>404</v>
      </c>
      <c r="B192" s="4"/>
    </row>
    <row r="193" spans="1:2" ht="0.75" customHeight="1" x14ac:dyDescent="0.3">
      <c r="A193" s="2" t="s">
        <v>406</v>
      </c>
      <c r="B193" s="4"/>
    </row>
    <row r="194" spans="1:2" ht="0.75" customHeight="1" x14ac:dyDescent="0.3">
      <c r="A194" s="2" t="s">
        <v>408</v>
      </c>
      <c r="B194" s="4"/>
    </row>
    <row r="195" spans="1:2" ht="0.75" customHeight="1" x14ac:dyDescent="0.3">
      <c r="A195" s="2" t="s">
        <v>410</v>
      </c>
      <c r="B195" s="4"/>
    </row>
    <row r="196" spans="1:2" ht="0.75" customHeight="1" x14ac:dyDescent="0.3">
      <c r="A196" s="2" t="s">
        <v>412</v>
      </c>
      <c r="B196" s="4"/>
    </row>
    <row r="197" spans="1:2" ht="0.75" customHeight="1" x14ac:dyDescent="0.3">
      <c r="A197" s="2" t="s">
        <v>414</v>
      </c>
      <c r="B197" s="4"/>
    </row>
    <row r="198" spans="1:2" ht="0.75" customHeight="1" x14ac:dyDescent="0.3">
      <c r="A198" s="2" t="s">
        <v>416</v>
      </c>
      <c r="B198" s="4"/>
    </row>
    <row r="199" spans="1:2" ht="0.75" customHeight="1" x14ac:dyDescent="0.3">
      <c r="A199" s="2" t="s">
        <v>418</v>
      </c>
      <c r="B199" s="4"/>
    </row>
    <row r="200" spans="1:2" ht="0.75" customHeight="1" x14ac:dyDescent="0.3">
      <c r="A200" s="2" t="s">
        <v>420</v>
      </c>
      <c r="B200" s="4"/>
    </row>
    <row r="201" spans="1:2" ht="0.75" customHeight="1" x14ac:dyDescent="0.3">
      <c r="A201" s="2" t="s">
        <v>422</v>
      </c>
      <c r="B201" s="4"/>
    </row>
    <row r="202" spans="1:2" ht="0.75" customHeight="1" x14ac:dyDescent="0.3">
      <c r="A202" s="2" t="s">
        <v>424</v>
      </c>
      <c r="B202" s="4"/>
    </row>
    <row r="203" spans="1:2" ht="0.75" customHeight="1" x14ac:dyDescent="0.3">
      <c r="A203" s="2" t="s">
        <v>426</v>
      </c>
      <c r="B203" s="4"/>
    </row>
    <row r="204" spans="1:2" ht="0.75" customHeight="1" x14ac:dyDescent="0.3">
      <c r="A204" s="2" t="s">
        <v>428</v>
      </c>
      <c r="B204" s="4"/>
    </row>
    <row r="205" spans="1:2" ht="0.75" customHeight="1" x14ac:dyDescent="0.3">
      <c r="A205" s="2" t="s">
        <v>430</v>
      </c>
      <c r="B205" s="4"/>
    </row>
    <row r="206" spans="1:2" ht="0.75" customHeight="1" x14ac:dyDescent="0.3">
      <c r="A206" s="2" t="s">
        <v>432</v>
      </c>
      <c r="B206" s="4"/>
    </row>
    <row r="207" spans="1:2" ht="0.75" customHeight="1" x14ac:dyDescent="0.3">
      <c r="A207" s="2" t="s">
        <v>434</v>
      </c>
      <c r="B207" s="4"/>
    </row>
    <row r="208" spans="1:2" ht="0.75" customHeight="1" x14ac:dyDescent="0.3">
      <c r="A208" s="2" t="s">
        <v>436</v>
      </c>
      <c r="B208" s="4"/>
    </row>
    <row r="209" spans="1:2" ht="0.75" customHeight="1" x14ac:dyDescent="0.3">
      <c r="A209" s="2" t="s">
        <v>438</v>
      </c>
      <c r="B209" s="4"/>
    </row>
    <row r="210" spans="1:2" ht="0.75" customHeight="1" x14ac:dyDescent="0.3">
      <c r="A210" s="2" t="s">
        <v>440</v>
      </c>
      <c r="B210" s="4"/>
    </row>
    <row r="211" spans="1:2" ht="0.75" customHeight="1" x14ac:dyDescent="0.3">
      <c r="A211" s="2" t="s">
        <v>442</v>
      </c>
      <c r="B211" s="4"/>
    </row>
    <row r="212" spans="1:2" ht="0.75" customHeight="1" x14ac:dyDescent="0.3">
      <c r="A212" s="2" t="s">
        <v>444</v>
      </c>
      <c r="B212" s="4"/>
    </row>
    <row r="213" spans="1:2" ht="0.75" customHeight="1" x14ac:dyDescent="0.3">
      <c r="A213" s="2" t="s">
        <v>446</v>
      </c>
      <c r="B213" s="4"/>
    </row>
    <row r="214" spans="1:2" ht="0.75" customHeight="1" x14ac:dyDescent="0.3">
      <c r="A214" s="2" t="s">
        <v>448</v>
      </c>
      <c r="B214" s="4"/>
    </row>
    <row r="215" spans="1:2" ht="0.75" customHeight="1" x14ac:dyDescent="0.3">
      <c r="A215" s="2" t="s">
        <v>450</v>
      </c>
      <c r="B215" s="4"/>
    </row>
    <row r="216" spans="1:2" ht="0.75" customHeight="1" x14ac:dyDescent="0.3">
      <c r="A216" s="2" t="s">
        <v>452</v>
      </c>
      <c r="B216" s="4"/>
    </row>
    <row r="217" spans="1:2" ht="0.75" customHeight="1" x14ac:dyDescent="0.3">
      <c r="A217" s="2" t="s">
        <v>454</v>
      </c>
      <c r="B217" s="4"/>
    </row>
    <row r="218" spans="1:2" ht="0.75" customHeight="1" x14ac:dyDescent="0.3">
      <c r="A218" s="2" t="s">
        <v>456</v>
      </c>
      <c r="B218" s="4"/>
    </row>
    <row r="219" spans="1:2" ht="0.75" customHeight="1" x14ac:dyDescent="0.3">
      <c r="A219" s="2" t="s">
        <v>458</v>
      </c>
      <c r="B219" s="4"/>
    </row>
    <row r="220" spans="1:2" ht="0.75" customHeight="1" x14ac:dyDescent="0.3">
      <c r="A220" s="2" t="s">
        <v>460</v>
      </c>
      <c r="B220" s="4"/>
    </row>
    <row r="221" spans="1:2" ht="0.75" customHeight="1" x14ac:dyDescent="0.3">
      <c r="A221" s="2" t="s">
        <v>462</v>
      </c>
      <c r="B221" s="4"/>
    </row>
    <row r="222" spans="1:2" ht="0.75" customHeight="1" x14ac:dyDescent="0.3">
      <c r="A222" s="2" t="s">
        <v>464</v>
      </c>
      <c r="B222" s="4"/>
    </row>
    <row r="223" spans="1:2" ht="0.75" customHeight="1" x14ac:dyDescent="0.3">
      <c r="A223" s="2" t="s">
        <v>466</v>
      </c>
      <c r="B223" s="4"/>
    </row>
    <row r="224" spans="1:2" ht="0.75" customHeight="1" x14ac:dyDescent="0.3">
      <c r="A224" s="2" t="s">
        <v>468</v>
      </c>
      <c r="B224" s="4"/>
    </row>
    <row r="225" spans="1:2" ht="0.75" customHeight="1" x14ac:dyDescent="0.3">
      <c r="A225" s="2" t="s">
        <v>470</v>
      </c>
      <c r="B225" s="4"/>
    </row>
    <row r="226" spans="1:2" ht="0.75" customHeight="1" x14ac:dyDescent="0.3">
      <c r="A226" s="2" t="s">
        <v>472</v>
      </c>
      <c r="B226" s="4"/>
    </row>
    <row r="227" spans="1:2" ht="0.75" customHeight="1" x14ac:dyDescent="0.3">
      <c r="A227" s="2" t="s">
        <v>474</v>
      </c>
      <c r="B227" s="4"/>
    </row>
    <row r="228" spans="1:2" ht="0.75" customHeight="1" x14ac:dyDescent="0.3">
      <c r="A228" s="2" t="s">
        <v>476</v>
      </c>
      <c r="B228" s="4"/>
    </row>
    <row r="229" spans="1:2" ht="0.75" customHeight="1" x14ac:dyDescent="0.3">
      <c r="A229" s="2" t="s">
        <v>478</v>
      </c>
      <c r="B229" s="4"/>
    </row>
    <row r="230" spans="1:2" ht="0.75" customHeight="1" x14ac:dyDescent="0.3">
      <c r="A230" s="2" t="s">
        <v>480</v>
      </c>
      <c r="B230" s="4"/>
    </row>
    <row r="231" spans="1:2" ht="0.75" customHeight="1" x14ac:dyDescent="0.3">
      <c r="A231" s="2" t="s">
        <v>482</v>
      </c>
      <c r="B231" s="4"/>
    </row>
    <row r="232" spans="1:2" ht="0.75" customHeight="1" x14ac:dyDescent="0.3">
      <c r="A232" s="2" t="s">
        <v>484</v>
      </c>
      <c r="B232" s="4"/>
    </row>
    <row r="233" spans="1:2" ht="0.75" customHeight="1" x14ac:dyDescent="0.3">
      <c r="A233" s="2" t="s">
        <v>486</v>
      </c>
      <c r="B233" s="4"/>
    </row>
    <row r="234" spans="1:2" ht="0.75" customHeight="1" x14ac:dyDescent="0.3">
      <c r="A234" s="2" t="s">
        <v>488</v>
      </c>
      <c r="B234" s="4"/>
    </row>
    <row r="235" spans="1:2" ht="0.75" customHeight="1" x14ac:dyDescent="0.3">
      <c r="A235" s="2" t="s">
        <v>490</v>
      </c>
      <c r="B235" s="4"/>
    </row>
    <row r="236" spans="1:2" ht="0.75" customHeight="1" x14ac:dyDescent="0.3">
      <c r="A236" s="2" t="s">
        <v>492</v>
      </c>
      <c r="B236" s="4"/>
    </row>
    <row r="237" spans="1:2" ht="0.75" customHeight="1" x14ac:dyDescent="0.3">
      <c r="A237" s="2" t="s">
        <v>494</v>
      </c>
      <c r="B237" s="4"/>
    </row>
    <row r="238" spans="1:2" ht="0.75" customHeight="1" x14ac:dyDescent="0.3">
      <c r="A238" s="2" t="s">
        <v>496</v>
      </c>
      <c r="B238" s="4"/>
    </row>
    <row r="239" spans="1:2" ht="0.75" customHeight="1" x14ac:dyDescent="0.3">
      <c r="A239" s="2" t="s">
        <v>498</v>
      </c>
      <c r="B239" s="4"/>
    </row>
    <row r="240" spans="1:2" ht="0.75" customHeight="1" x14ac:dyDescent="0.3">
      <c r="A240" s="2" t="s">
        <v>500</v>
      </c>
      <c r="B240" s="4"/>
    </row>
    <row r="241" spans="1:2" ht="0.75" customHeight="1" x14ac:dyDescent="0.3">
      <c r="A241" s="2" t="s">
        <v>502</v>
      </c>
      <c r="B241" s="4"/>
    </row>
    <row r="242" spans="1:2" ht="0.75" customHeight="1" x14ac:dyDescent="0.3">
      <c r="A242" s="2" t="s">
        <v>504</v>
      </c>
      <c r="B242" s="4"/>
    </row>
    <row r="243" spans="1:2" ht="0.75" customHeight="1" x14ac:dyDescent="0.3">
      <c r="A243" s="2" t="s">
        <v>506</v>
      </c>
      <c r="B243" s="4"/>
    </row>
    <row r="244" spans="1:2" ht="0.75" customHeight="1" x14ac:dyDescent="0.3">
      <c r="A244" s="2" t="s">
        <v>508</v>
      </c>
      <c r="B244" s="4"/>
    </row>
    <row r="245" spans="1:2" ht="0.75" customHeight="1" x14ac:dyDescent="0.3">
      <c r="A245" s="2" t="s">
        <v>510</v>
      </c>
      <c r="B245" s="4"/>
    </row>
    <row r="246" spans="1:2" ht="0.75" customHeight="1" x14ac:dyDescent="0.3">
      <c r="A246" s="2" t="s">
        <v>512</v>
      </c>
      <c r="B246" s="4"/>
    </row>
    <row r="247" spans="1:2" ht="0.75" customHeight="1" x14ac:dyDescent="0.3">
      <c r="A247" s="2" t="s">
        <v>514</v>
      </c>
      <c r="B247" s="4"/>
    </row>
    <row r="248" spans="1:2" ht="0.75" customHeight="1" x14ac:dyDescent="0.3">
      <c r="A248" s="2" t="s">
        <v>516</v>
      </c>
      <c r="B248" s="4"/>
    </row>
    <row r="249" spans="1:2" ht="0.75" customHeight="1" x14ac:dyDescent="0.3">
      <c r="A249" s="2" t="s">
        <v>518</v>
      </c>
      <c r="B249" s="4"/>
    </row>
    <row r="250" spans="1:2" ht="0.75" customHeight="1" x14ac:dyDescent="0.3">
      <c r="A250" s="2" t="s">
        <v>520</v>
      </c>
      <c r="B250" s="4"/>
    </row>
    <row r="251" spans="1:2" ht="0.75" customHeight="1" x14ac:dyDescent="0.3">
      <c r="A251" s="2" t="s">
        <v>522</v>
      </c>
      <c r="B251" s="4"/>
    </row>
    <row r="252" spans="1:2" ht="0.75" customHeight="1" x14ac:dyDescent="0.3">
      <c r="A252" s="2" t="s">
        <v>524</v>
      </c>
      <c r="B252" s="4"/>
    </row>
    <row r="253" spans="1:2" ht="0.75" customHeight="1" x14ac:dyDescent="0.3">
      <c r="A253" s="2" t="s">
        <v>526</v>
      </c>
      <c r="B253" s="4"/>
    </row>
    <row r="254" spans="1:2" ht="0.75" customHeight="1" x14ac:dyDescent="0.3">
      <c r="A254" s="2" t="s">
        <v>528</v>
      </c>
      <c r="B254" s="4"/>
    </row>
    <row r="255" spans="1:2" ht="0.75" customHeight="1" x14ac:dyDescent="0.3">
      <c r="A255" s="2" t="s">
        <v>530</v>
      </c>
      <c r="B255" s="4"/>
    </row>
    <row r="256" spans="1:2" ht="0.75" customHeight="1" x14ac:dyDescent="0.3">
      <c r="A256" s="2" t="s">
        <v>532</v>
      </c>
      <c r="B256" s="4"/>
    </row>
    <row r="257" spans="1:2" ht="0.75" customHeight="1" x14ac:dyDescent="0.3">
      <c r="A257" s="2" t="s">
        <v>534</v>
      </c>
      <c r="B257" s="4"/>
    </row>
    <row r="258" spans="1:2" ht="0.75" customHeight="1" x14ac:dyDescent="0.3">
      <c r="A258" s="2" t="s">
        <v>536</v>
      </c>
      <c r="B258" s="4"/>
    </row>
    <row r="259" spans="1:2" ht="0.75" customHeight="1" x14ac:dyDescent="0.3">
      <c r="A259" s="2" t="s">
        <v>538</v>
      </c>
      <c r="B259" s="4"/>
    </row>
    <row r="260" spans="1:2" ht="0.75" customHeight="1" x14ac:dyDescent="0.3">
      <c r="A260" s="2" t="s">
        <v>540</v>
      </c>
      <c r="B260" s="4"/>
    </row>
    <row r="261" spans="1:2" ht="0.75" customHeight="1" x14ac:dyDescent="0.3">
      <c r="A261" s="2" t="s">
        <v>542</v>
      </c>
      <c r="B261" s="4"/>
    </row>
    <row r="262" spans="1:2" ht="0.75" customHeight="1" x14ac:dyDescent="0.3">
      <c r="A262" s="2" t="s">
        <v>544</v>
      </c>
      <c r="B262" s="4"/>
    </row>
    <row r="263" spans="1:2" ht="0.75" customHeight="1" x14ac:dyDescent="0.3">
      <c r="A263" s="2" t="s">
        <v>546</v>
      </c>
      <c r="B263" s="4"/>
    </row>
    <row r="264" spans="1:2" ht="0.75" customHeight="1" x14ac:dyDescent="0.3">
      <c r="A264" s="2" t="s">
        <v>548</v>
      </c>
      <c r="B264" s="4"/>
    </row>
    <row r="265" spans="1:2" ht="0.75" customHeight="1" x14ac:dyDescent="0.3">
      <c r="A265" s="2" t="s">
        <v>550</v>
      </c>
      <c r="B265" s="4"/>
    </row>
    <row r="266" spans="1:2" ht="0.75" customHeight="1" x14ac:dyDescent="0.3">
      <c r="A266" s="2" t="s">
        <v>552</v>
      </c>
      <c r="B266" s="4"/>
    </row>
    <row r="267" spans="1:2" ht="0.75" customHeight="1" x14ac:dyDescent="0.3">
      <c r="A267" s="2" t="s">
        <v>554</v>
      </c>
      <c r="B267" s="4"/>
    </row>
    <row r="268" spans="1:2" ht="0.75" customHeight="1" x14ac:dyDescent="0.3">
      <c r="A268" s="2" t="s">
        <v>556</v>
      </c>
      <c r="B268" s="4"/>
    </row>
    <row r="269" spans="1:2" ht="0.75" customHeight="1" x14ac:dyDescent="0.3">
      <c r="A269" s="2" t="s">
        <v>558</v>
      </c>
      <c r="B269" s="4"/>
    </row>
    <row r="270" spans="1:2" ht="0.75" customHeight="1" x14ac:dyDescent="0.3">
      <c r="A270" s="2" t="s">
        <v>560</v>
      </c>
      <c r="B270" s="4"/>
    </row>
    <row r="271" spans="1:2" ht="0.75" customHeight="1" x14ac:dyDescent="0.3">
      <c r="A271" s="2" t="s">
        <v>562</v>
      </c>
      <c r="B271" s="4"/>
    </row>
    <row r="272" spans="1:2" ht="0.75" customHeight="1" x14ac:dyDescent="0.3">
      <c r="A272" s="2" t="s">
        <v>564</v>
      </c>
      <c r="B272" s="4"/>
    </row>
    <row r="273" spans="1:2" ht="0.75" customHeight="1" x14ac:dyDescent="0.3">
      <c r="A273" s="2" t="s">
        <v>566</v>
      </c>
      <c r="B273" s="4"/>
    </row>
    <row r="274" spans="1:2" ht="0.75" customHeight="1" x14ac:dyDescent="0.3">
      <c r="A274" s="2" t="s">
        <v>568</v>
      </c>
      <c r="B274" s="4"/>
    </row>
    <row r="275" spans="1:2" ht="0.75" customHeight="1" x14ac:dyDescent="0.3">
      <c r="A275" s="2" t="s">
        <v>570</v>
      </c>
      <c r="B275" s="4"/>
    </row>
    <row r="276" spans="1:2" ht="0.75" customHeight="1" x14ac:dyDescent="0.3">
      <c r="A276" s="2" t="s">
        <v>572</v>
      </c>
      <c r="B276" s="4"/>
    </row>
    <row r="277" spans="1:2" ht="0.75" customHeight="1" x14ac:dyDescent="0.3">
      <c r="A277" s="2" t="s">
        <v>574</v>
      </c>
      <c r="B277" s="4"/>
    </row>
    <row r="278" spans="1:2" ht="0.75" customHeight="1" x14ac:dyDescent="0.3">
      <c r="A278" s="2" t="s">
        <v>576</v>
      </c>
      <c r="B278" s="4"/>
    </row>
    <row r="279" spans="1:2" ht="0.75" customHeight="1" x14ac:dyDescent="0.3">
      <c r="A279" s="2" t="s">
        <v>578</v>
      </c>
      <c r="B279" s="4"/>
    </row>
    <row r="280" spans="1:2" ht="0.75" customHeight="1" x14ac:dyDescent="0.3">
      <c r="A280" s="2" t="s">
        <v>580</v>
      </c>
      <c r="B280" s="4"/>
    </row>
    <row r="281" spans="1:2" ht="0.75" customHeight="1" x14ac:dyDescent="0.3">
      <c r="A281" s="2" t="s">
        <v>582</v>
      </c>
      <c r="B281" s="4"/>
    </row>
    <row r="282" spans="1:2" ht="0.75" customHeight="1" x14ac:dyDescent="0.3">
      <c r="A282" s="2" t="s">
        <v>584</v>
      </c>
      <c r="B282" s="4"/>
    </row>
    <row r="283" spans="1:2" ht="0.75" customHeight="1" x14ac:dyDescent="0.3">
      <c r="A283" s="2" t="s">
        <v>586</v>
      </c>
      <c r="B283" s="4"/>
    </row>
    <row r="284" spans="1:2" ht="0.75" customHeight="1" x14ac:dyDescent="0.3">
      <c r="A284" s="2" t="s">
        <v>588</v>
      </c>
      <c r="B284" s="4"/>
    </row>
    <row r="285" spans="1:2" ht="0.75" customHeight="1" x14ac:dyDescent="0.3">
      <c r="A285" s="2" t="s">
        <v>590</v>
      </c>
      <c r="B285" s="4"/>
    </row>
    <row r="286" spans="1:2" ht="0.75" customHeight="1" x14ac:dyDescent="0.3">
      <c r="A286" s="2" t="s">
        <v>592</v>
      </c>
      <c r="B286" s="4"/>
    </row>
    <row r="287" spans="1:2" ht="0.75" customHeight="1" x14ac:dyDescent="0.3">
      <c r="A287" s="2" t="s">
        <v>594</v>
      </c>
      <c r="B287" s="4"/>
    </row>
    <row r="288" spans="1:2" ht="0.75" customHeight="1" x14ac:dyDescent="0.3">
      <c r="A288" s="2" t="s">
        <v>596</v>
      </c>
      <c r="B288" s="4"/>
    </row>
    <row r="289" spans="1:2" ht="0.75" customHeight="1" x14ac:dyDescent="0.3">
      <c r="A289" s="2" t="s">
        <v>598</v>
      </c>
      <c r="B289" s="4"/>
    </row>
    <row r="290" spans="1:2" ht="0.75" customHeight="1" x14ac:dyDescent="0.3">
      <c r="A290" s="2" t="s">
        <v>600</v>
      </c>
      <c r="B290" s="4"/>
    </row>
    <row r="291" spans="1:2" ht="0.75" customHeight="1" x14ac:dyDescent="0.3">
      <c r="A291" s="2" t="s">
        <v>602</v>
      </c>
      <c r="B291" s="4"/>
    </row>
    <row r="292" spans="1:2" ht="0.75" customHeight="1" x14ac:dyDescent="0.3">
      <c r="A292" s="2" t="s">
        <v>604</v>
      </c>
      <c r="B292" s="4"/>
    </row>
    <row r="293" spans="1:2" ht="0.75" customHeight="1" x14ac:dyDescent="0.3">
      <c r="A293" s="2" t="s">
        <v>606</v>
      </c>
      <c r="B293" s="4"/>
    </row>
    <row r="294" spans="1:2" ht="0.75" customHeight="1" x14ac:dyDescent="0.3">
      <c r="A294" s="2" t="s">
        <v>608</v>
      </c>
      <c r="B294" s="4"/>
    </row>
    <row r="295" spans="1:2" ht="0.75" customHeight="1" x14ac:dyDescent="0.3">
      <c r="A295" s="2" t="s">
        <v>610</v>
      </c>
      <c r="B295" s="4"/>
    </row>
    <row r="296" spans="1:2" ht="0.75" customHeight="1" x14ac:dyDescent="0.3">
      <c r="A296" s="2" t="s">
        <v>612</v>
      </c>
      <c r="B296" s="4"/>
    </row>
    <row r="297" spans="1:2" ht="0.75" customHeight="1" x14ac:dyDescent="0.3">
      <c r="A297" s="2" t="s">
        <v>614</v>
      </c>
      <c r="B297" s="4"/>
    </row>
    <row r="298" spans="1:2" ht="0.75" customHeight="1" x14ac:dyDescent="0.3">
      <c r="A298" s="2" t="s">
        <v>616</v>
      </c>
      <c r="B298" s="4"/>
    </row>
    <row r="299" spans="1:2" ht="0.75" customHeight="1" x14ac:dyDescent="0.3">
      <c r="A299" s="2" t="s">
        <v>618</v>
      </c>
      <c r="B299" s="4"/>
    </row>
    <row r="300" spans="1:2" ht="0.75" customHeight="1" x14ac:dyDescent="0.3">
      <c r="A300" s="2" t="s">
        <v>620</v>
      </c>
      <c r="B300" s="4"/>
    </row>
    <row r="301" spans="1:2" ht="0.75" customHeight="1" x14ac:dyDescent="0.3">
      <c r="A301" s="2" t="s">
        <v>622</v>
      </c>
      <c r="B301" s="4"/>
    </row>
    <row r="302" spans="1:2" ht="0.75" customHeight="1" x14ac:dyDescent="0.3">
      <c r="A302" s="2" t="s">
        <v>624</v>
      </c>
      <c r="B302" s="4"/>
    </row>
    <row r="303" spans="1:2" ht="0.75" customHeight="1" x14ac:dyDescent="0.3">
      <c r="A303" s="2" t="s">
        <v>626</v>
      </c>
      <c r="B303" s="4"/>
    </row>
    <row r="304" spans="1:2" ht="0.75" customHeight="1" x14ac:dyDescent="0.3">
      <c r="A304" s="2" t="s">
        <v>628</v>
      </c>
      <c r="B304" s="4"/>
    </row>
    <row r="305" spans="1:2" ht="0.75" customHeight="1" x14ac:dyDescent="0.3">
      <c r="A305" s="2" t="s">
        <v>630</v>
      </c>
      <c r="B305" s="4"/>
    </row>
    <row r="306" spans="1:2" ht="0.75" customHeight="1" x14ac:dyDescent="0.3">
      <c r="A306" s="2" t="s">
        <v>632</v>
      </c>
      <c r="B306" s="4"/>
    </row>
    <row r="307" spans="1:2" ht="0.75" customHeight="1" x14ac:dyDescent="0.3">
      <c r="A307" s="2" t="s">
        <v>634</v>
      </c>
      <c r="B307" s="4"/>
    </row>
    <row r="308" spans="1:2" ht="0.75" customHeight="1" x14ac:dyDescent="0.3">
      <c r="A308" s="2" t="s">
        <v>636</v>
      </c>
      <c r="B308" s="4"/>
    </row>
    <row r="309" spans="1:2" ht="0.75" customHeight="1" x14ac:dyDescent="0.3">
      <c r="A309" s="2" t="s">
        <v>638</v>
      </c>
      <c r="B309" s="4"/>
    </row>
    <row r="310" spans="1:2" ht="0.75" customHeight="1" x14ac:dyDescent="0.3">
      <c r="A310" s="2" t="s">
        <v>640</v>
      </c>
      <c r="B310" s="4"/>
    </row>
    <row r="311" spans="1:2" ht="0.75" customHeight="1" x14ac:dyDescent="0.3">
      <c r="A311" s="2" t="s">
        <v>642</v>
      </c>
      <c r="B311" s="4"/>
    </row>
    <row r="312" spans="1:2" ht="0.75" customHeight="1" x14ac:dyDescent="0.3">
      <c r="A312" s="2" t="s">
        <v>644</v>
      </c>
      <c r="B312" s="4"/>
    </row>
    <row r="313" spans="1:2" ht="0.75" customHeight="1" x14ac:dyDescent="0.3">
      <c r="A313" s="2" t="s">
        <v>646</v>
      </c>
      <c r="B313" s="4"/>
    </row>
    <row r="314" spans="1:2" ht="0.75" customHeight="1" x14ac:dyDescent="0.3">
      <c r="A314" s="2" t="s">
        <v>648</v>
      </c>
      <c r="B314" s="4"/>
    </row>
    <row r="315" spans="1:2" ht="0.75" customHeight="1" x14ac:dyDescent="0.3">
      <c r="A315" s="2" t="s">
        <v>650</v>
      </c>
      <c r="B315" s="4"/>
    </row>
    <row r="316" spans="1:2" ht="0.75" customHeight="1" x14ac:dyDescent="0.3">
      <c r="A316" s="2" t="s">
        <v>652</v>
      </c>
      <c r="B316" s="4"/>
    </row>
    <row r="317" spans="1:2" ht="0.75" customHeight="1" x14ac:dyDescent="0.3">
      <c r="A317" s="2" t="s">
        <v>654</v>
      </c>
      <c r="B317" s="4"/>
    </row>
    <row r="318" spans="1:2" ht="0.75" customHeight="1" x14ac:dyDescent="0.3">
      <c r="A318" s="2" t="s">
        <v>656</v>
      </c>
    </row>
    <row r="319" spans="1:2" ht="0.75" customHeight="1" x14ac:dyDescent="0.3">
      <c r="A319" s="2" t="s">
        <v>658</v>
      </c>
    </row>
    <row r="320" spans="1:2" ht="0.75" customHeight="1" x14ac:dyDescent="0.3">
      <c r="A320" s="2" t="s">
        <v>660</v>
      </c>
    </row>
    <row r="321" spans="1:1" ht="0.75" customHeight="1" x14ac:dyDescent="0.3">
      <c r="A321" s="2" t="s">
        <v>662</v>
      </c>
    </row>
    <row r="322" spans="1:1" ht="0.75" customHeight="1" x14ac:dyDescent="0.3">
      <c r="A322" s="2" t="s">
        <v>664</v>
      </c>
    </row>
    <row r="323" spans="1:1" ht="0.75" customHeight="1" x14ac:dyDescent="0.3">
      <c r="A323" s="2" t="s">
        <v>666</v>
      </c>
    </row>
    <row r="324" spans="1:1" ht="0.75" customHeight="1" x14ac:dyDescent="0.3">
      <c r="A324" s="2" t="s">
        <v>668</v>
      </c>
    </row>
    <row r="325" spans="1:1" ht="0.75" customHeight="1" x14ac:dyDescent="0.3">
      <c r="A325" s="2" t="s">
        <v>670</v>
      </c>
    </row>
    <row r="326" spans="1:1" ht="0.75" customHeight="1" x14ac:dyDescent="0.3">
      <c r="A326" s="2" t="s">
        <v>672</v>
      </c>
    </row>
  </sheetData>
  <sheetProtection password="CE46" sheet="1" objects="1" scenarios="1"/>
  <protectedRanges>
    <protectedRange sqref="B3" name="Range1"/>
  </protectedRanges>
  <mergeCells count="14">
    <mergeCell ref="D12:E12"/>
    <mergeCell ref="F12:G12"/>
    <mergeCell ref="D13:E13"/>
    <mergeCell ref="D5:E5"/>
    <mergeCell ref="F5:G5"/>
    <mergeCell ref="D6:E6"/>
    <mergeCell ref="D7:E7"/>
    <mergeCell ref="D9:E9"/>
    <mergeCell ref="D10:E10"/>
    <mergeCell ref="F6:G6"/>
    <mergeCell ref="F7:G7"/>
    <mergeCell ref="F9:G9"/>
    <mergeCell ref="F10:G10"/>
    <mergeCell ref="F13:G13"/>
  </mergeCells>
  <conditionalFormatting sqref="D15:E15">
    <cfRule type="expression" dxfId="19" priority="20">
      <formula>$D$15=$B$3</formula>
    </cfRule>
  </conditionalFormatting>
  <conditionalFormatting sqref="D16:E16">
    <cfRule type="expression" dxfId="18" priority="19">
      <formula>$D$16=$B$3</formula>
    </cfRule>
  </conditionalFormatting>
  <conditionalFormatting sqref="D17:E17">
    <cfRule type="expression" dxfId="17" priority="18">
      <formula>$D$17=$B$3</formula>
    </cfRule>
  </conditionalFormatting>
  <conditionalFormatting sqref="D18:E18">
    <cfRule type="expression" dxfId="16" priority="17">
      <formula>$D$18=$B$3</formula>
    </cfRule>
  </conditionalFormatting>
  <conditionalFormatting sqref="D19:E19">
    <cfRule type="expression" dxfId="15" priority="16">
      <formula>$D$19=$B$3</formula>
    </cfRule>
  </conditionalFormatting>
  <conditionalFormatting sqref="D20:E20">
    <cfRule type="expression" dxfId="14" priority="15">
      <formula>$D$20=$B$3</formula>
    </cfRule>
  </conditionalFormatting>
  <conditionalFormatting sqref="D21:E21">
    <cfRule type="expression" dxfId="13" priority="14">
      <formula>$D$21=$B$3</formula>
    </cfRule>
  </conditionalFormatting>
  <conditionalFormatting sqref="D22:E22">
    <cfRule type="expression" dxfId="12" priority="13">
      <formula>$D$22=$B$3</formula>
    </cfRule>
  </conditionalFormatting>
  <conditionalFormatting sqref="D23:E23">
    <cfRule type="expression" dxfId="11" priority="12">
      <formula>$D$23=$B$3</formula>
    </cfRule>
  </conditionalFormatting>
  <conditionalFormatting sqref="D24:E24">
    <cfRule type="expression" dxfId="10" priority="11">
      <formula>$D$24=$B$3</formula>
    </cfRule>
  </conditionalFormatting>
  <conditionalFormatting sqref="F15:G15">
    <cfRule type="expression" dxfId="9" priority="10">
      <formula>$F$15=$B$3</formula>
    </cfRule>
  </conditionalFormatting>
  <conditionalFormatting sqref="F16:G16">
    <cfRule type="expression" dxfId="8" priority="9">
      <formula>$F$16=$B$3</formula>
    </cfRule>
  </conditionalFormatting>
  <conditionalFormatting sqref="F17:G17">
    <cfRule type="expression" dxfId="7" priority="8">
      <formula>$F$17=$B$3</formula>
    </cfRule>
  </conditionalFormatting>
  <conditionalFormatting sqref="F18:G18">
    <cfRule type="expression" dxfId="6" priority="7">
      <formula>$F$18=$B$3</formula>
    </cfRule>
  </conditionalFormatting>
  <conditionalFormatting sqref="F19:G19">
    <cfRule type="expression" dxfId="5" priority="6">
      <formula>$F$19=$B$3</formula>
    </cfRule>
  </conditionalFormatting>
  <conditionalFormatting sqref="F20:G20">
    <cfRule type="expression" dxfId="4" priority="5">
      <formula>$F$20=$B$3</formula>
    </cfRule>
  </conditionalFormatting>
  <conditionalFormatting sqref="F21:G21">
    <cfRule type="expression" dxfId="3" priority="4">
      <formula>$F$21=$B$3</formula>
    </cfRule>
  </conditionalFormatting>
  <conditionalFormatting sqref="F22:G22">
    <cfRule type="expression" dxfId="2" priority="3">
      <formula>$F$22=$B$3</formula>
    </cfRule>
  </conditionalFormatting>
  <conditionalFormatting sqref="F23:G23">
    <cfRule type="expression" dxfId="1" priority="2">
      <formula>$F$23=$B$3</formula>
    </cfRule>
  </conditionalFormatting>
  <conditionalFormatting sqref="F24:G24">
    <cfRule type="expression" dxfId="0" priority="1">
      <formula>$F$24=$B$3</formula>
    </cfRule>
  </conditionalFormatting>
  <dataValidations count="1">
    <dataValidation type="list" allowBlank="1" showInputMessage="1" showErrorMessage="1" sqref="B3">
      <formula1>$A$1:$A$326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329"/>
  <sheetViews>
    <sheetView workbookViewId="0">
      <selection activeCell="A189" sqref="A189"/>
    </sheetView>
  </sheetViews>
  <sheetFormatPr defaultRowHeight="15" x14ac:dyDescent="0.25"/>
  <cols>
    <col min="1" max="1" width="27.7109375" bestFit="1" customWidth="1"/>
    <col min="2" max="2" width="15" bestFit="1" customWidth="1"/>
    <col min="3" max="3" width="18.42578125" bestFit="1" customWidth="1"/>
  </cols>
  <sheetData>
    <row r="1" spans="1:3" x14ac:dyDescent="0.25">
      <c r="A1" t="s">
        <v>0</v>
      </c>
      <c r="B1" t="s">
        <v>687</v>
      </c>
      <c r="C1" t="s">
        <v>6</v>
      </c>
    </row>
    <row r="4" spans="1:3" x14ac:dyDescent="0.25">
      <c r="A4" t="s">
        <v>141</v>
      </c>
      <c r="B4" t="str">
        <f>""</f>
        <v/>
      </c>
      <c r="C4" t="str">
        <f>""</f>
        <v/>
      </c>
    </row>
    <row r="5" spans="1:3" x14ac:dyDescent="0.25">
      <c r="A5" t="s">
        <v>32</v>
      </c>
      <c r="B5" t="str">
        <f>""</f>
        <v/>
      </c>
      <c r="C5" t="str">
        <f>""</f>
        <v/>
      </c>
    </row>
    <row r="6" spans="1:3" x14ac:dyDescent="0.25">
      <c r="A6" t="s">
        <v>36</v>
      </c>
      <c r="B6" t="str">
        <f>""</f>
        <v/>
      </c>
      <c r="C6" t="str">
        <f>""</f>
        <v/>
      </c>
    </row>
    <row r="7" spans="1:3" x14ac:dyDescent="0.25">
      <c r="A7" t="s">
        <v>54</v>
      </c>
      <c r="B7" t="str">
        <f>""</f>
        <v/>
      </c>
      <c r="C7" t="str">
        <f>""</f>
        <v/>
      </c>
    </row>
    <row r="8" spans="1:3" x14ac:dyDescent="0.25">
      <c r="A8" t="s">
        <v>81</v>
      </c>
      <c r="B8" t="str">
        <f>""</f>
        <v/>
      </c>
      <c r="C8" t="str">
        <f>""</f>
        <v/>
      </c>
    </row>
    <row r="9" spans="1:3" x14ac:dyDescent="0.25">
      <c r="A9" t="s">
        <v>91</v>
      </c>
      <c r="B9" t="str">
        <f>""</f>
        <v/>
      </c>
      <c r="C9" t="str">
        <f>""</f>
        <v/>
      </c>
    </row>
    <row r="10" spans="1:3" x14ac:dyDescent="0.25">
      <c r="A10" t="s">
        <v>107</v>
      </c>
      <c r="B10" t="str">
        <f>""</f>
        <v/>
      </c>
      <c r="C10" t="str">
        <f>""</f>
        <v/>
      </c>
    </row>
    <row r="11" spans="1:3" x14ac:dyDescent="0.25">
      <c r="A11" t="s">
        <v>159</v>
      </c>
      <c r="B11" t="str">
        <f>""</f>
        <v/>
      </c>
      <c r="C11" t="str">
        <f>""</f>
        <v/>
      </c>
    </row>
    <row r="12" spans="1:3" x14ac:dyDescent="0.25">
      <c r="A12" t="s">
        <v>182</v>
      </c>
      <c r="B12" t="str">
        <f>""</f>
        <v/>
      </c>
      <c r="C12" t="str">
        <f>""</f>
        <v/>
      </c>
    </row>
    <row r="13" spans="1:3" x14ac:dyDescent="0.25">
      <c r="A13" t="s">
        <v>210</v>
      </c>
      <c r="B13" t="str">
        <f>""</f>
        <v/>
      </c>
      <c r="C13" t="str">
        <f>""</f>
        <v/>
      </c>
    </row>
    <row r="14" spans="1:3" x14ac:dyDescent="0.25">
      <c r="A14" t="s">
        <v>242</v>
      </c>
      <c r="B14" t="str">
        <f>""</f>
        <v/>
      </c>
      <c r="C14" t="str">
        <f>""</f>
        <v/>
      </c>
    </row>
    <row r="15" spans="1:3" x14ac:dyDescent="0.25">
      <c r="A15" t="s">
        <v>246</v>
      </c>
      <c r="B15" t="str">
        <f>""</f>
        <v/>
      </c>
      <c r="C15" t="str">
        <f>""</f>
        <v/>
      </c>
    </row>
    <row r="16" spans="1:3" x14ac:dyDescent="0.25">
      <c r="A16" t="s">
        <v>252</v>
      </c>
      <c r="B16" t="str">
        <f>""</f>
        <v/>
      </c>
      <c r="C16" t="str">
        <f>""</f>
        <v/>
      </c>
    </row>
    <row r="17" spans="1:3" x14ac:dyDescent="0.25">
      <c r="A17" t="s">
        <v>256</v>
      </c>
      <c r="B17" t="str">
        <f>""</f>
        <v/>
      </c>
      <c r="C17" t="str">
        <f>""</f>
        <v/>
      </c>
    </row>
    <row r="18" spans="1:3" x14ac:dyDescent="0.25">
      <c r="A18" t="s">
        <v>262</v>
      </c>
      <c r="B18" t="str">
        <f>""</f>
        <v/>
      </c>
      <c r="C18" t="str">
        <f>""</f>
        <v/>
      </c>
    </row>
    <row r="19" spans="1:3" x14ac:dyDescent="0.25">
      <c r="A19" t="s">
        <v>272</v>
      </c>
      <c r="B19" t="str">
        <f>""</f>
        <v/>
      </c>
      <c r="C19" t="str">
        <f>""</f>
        <v/>
      </c>
    </row>
    <row r="20" spans="1:3" x14ac:dyDescent="0.25">
      <c r="A20" t="s">
        <v>280</v>
      </c>
      <c r="B20" t="str">
        <f>""</f>
        <v/>
      </c>
      <c r="C20" t="str">
        <f>""</f>
        <v/>
      </c>
    </row>
    <row r="21" spans="1:3" x14ac:dyDescent="0.25">
      <c r="A21" t="s">
        <v>286</v>
      </c>
      <c r="B21" t="str">
        <f>""</f>
        <v/>
      </c>
      <c r="C21" t="str">
        <f>""</f>
        <v/>
      </c>
    </row>
    <row r="22" spans="1:3" x14ac:dyDescent="0.25">
      <c r="A22" t="s">
        <v>298</v>
      </c>
      <c r="B22" t="str">
        <f>""</f>
        <v/>
      </c>
      <c r="C22" t="str">
        <f>""</f>
        <v/>
      </c>
    </row>
    <row r="23" spans="1:3" x14ac:dyDescent="0.25">
      <c r="A23" t="s">
        <v>300</v>
      </c>
      <c r="B23" t="str">
        <f>""</f>
        <v/>
      </c>
      <c r="C23" t="str">
        <f>""</f>
        <v/>
      </c>
    </row>
    <row r="24" spans="1:3" x14ac:dyDescent="0.25">
      <c r="A24" t="s">
        <v>308</v>
      </c>
      <c r="B24" t="str">
        <f>""</f>
        <v/>
      </c>
      <c r="C24" t="str">
        <f>""</f>
        <v/>
      </c>
    </row>
    <row r="25" spans="1:3" x14ac:dyDescent="0.25">
      <c r="A25" t="s">
        <v>314</v>
      </c>
      <c r="B25" t="str">
        <f>""</f>
        <v/>
      </c>
      <c r="C25" t="str">
        <f>""</f>
        <v/>
      </c>
    </row>
    <row r="26" spans="1:3" x14ac:dyDescent="0.25">
      <c r="A26" t="s">
        <v>324</v>
      </c>
      <c r="B26" t="str">
        <f>""</f>
        <v/>
      </c>
      <c r="C26" t="str">
        <f>""</f>
        <v/>
      </c>
    </row>
    <row r="27" spans="1:3" x14ac:dyDescent="0.25">
      <c r="A27" t="s">
        <v>350</v>
      </c>
      <c r="B27" t="str">
        <f>""</f>
        <v/>
      </c>
      <c r="C27" t="str">
        <f>""</f>
        <v/>
      </c>
    </row>
    <row r="28" spans="1:3" x14ac:dyDescent="0.25">
      <c r="A28" t="s">
        <v>372</v>
      </c>
      <c r="B28" t="str">
        <f>""</f>
        <v/>
      </c>
      <c r="C28" t="str">
        <f>""</f>
        <v/>
      </c>
    </row>
    <row r="29" spans="1:3" x14ac:dyDescent="0.25">
      <c r="A29" t="s">
        <v>430</v>
      </c>
      <c r="B29" t="str">
        <f>""</f>
        <v/>
      </c>
      <c r="C29" t="str">
        <f>""</f>
        <v/>
      </c>
    </row>
    <row r="30" spans="1:3" x14ac:dyDescent="0.25">
      <c r="A30" t="s">
        <v>440</v>
      </c>
      <c r="B30" t="str">
        <f>""</f>
        <v/>
      </c>
      <c r="C30" t="str">
        <f>""</f>
        <v/>
      </c>
    </row>
    <row r="31" spans="1:3" x14ac:dyDescent="0.25">
      <c r="A31" t="s">
        <v>524</v>
      </c>
      <c r="B31" t="str">
        <f>""</f>
        <v/>
      </c>
      <c r="C31" t="str">
        <f>""</f>
        <v/>
      </c>
    </row>
    <row r="32" spans="1:3" x14ac:dyDescent="0.25">
      <c r="A32" t="s">
        <v>556</v>
      </c>
      <c r="B32" t="str">
        <f>""</f>
        <v/>
      </c>
      <c r="C32" t="str">
        <f>""</f>
        <v/>
      </c>
    </row>
    <row r="33" spans="1:3" x14ac:dyDescent="0.25">
      <c r="A33" t="s">
        <v>592</v>
      </c>
      <c r="B33" t="str">
        <f>""</f>
        <v/>
      </c>
      <c r="C33" t="str">
        <f>""</f>
        <v/>
      </c>
    </row>
    <row r="34" spans="1:3" x14ac:dyDescent="0.25">
      <c r="A34" t="s">
        <v>606</v>
      </c>
      <c r="B34" t="str">
        <f>""</f>
        <v/>
      </c>
      <c r="C34" t="str">
        <f>""</f>
        <v/>
      </c>
    </row>
    <row r="35" spans="1:3" x14ac:dyDescent="0.25">
      <c r="A35" t="s">
        <v>608</v>
      </c>
      <c r="B35" t="str">
        <f>""</f>
        <v/>
      </c>
      <c r="C35" t="str">
        <f>""</f>
        <v/>
      </c>
    </row>
    <row r="36" spans="1:3" x14ac:dyDescent="0.25">
      <c r="A36" t="s">
        <v>640</v>
      </c>
      <c r="B36" t="str">
        <f>""</f>
        <v/>
      </c>
      <c r="C36" t="str">
        <f>""</f>
        <v/>
      </c>
    </row>
    <row r="37" spans="1:3" x14ac:dyDescent="0.25">
      <c r="A37" t="s">
        <v>67</v>
      </c>
      <c r="B37" t="str">
        <f>""</f>
        <v/>
      </c>
      <c r="C37" t="str">
        <f>""</f>
        <v/>
      </c>
    </row>
    <row r="38" spans="1:3" x14ac:dyDescent="0.25">
      <c r="A38" t="s">
        <v>101</v>
      </c>
      <c r="B38" t="str">
        <f>""</f>
        <v/>
      </c>
      <c r="C38" t="str">
        <f>""</f>
        <v/>
      </c>
    </row>
    <row r="39" spans="1:3" x14ac:dyDescent="0.25">
      <c r="A39" t="s">
        <v>340</v>
      </c>
      <c r="B39" t="str">
        <f>""</f>
        <v/>
      </c>
      <c r="C39" t="str">
        <f>""</f>
        <v/>
      </c>
    </row>
    <row r="40" spans="1:3" x14ac:dyDescent="0.25">
      <c r="A40" t="s">
        <v>410</v>
      </c>
      <c r="B40" t="str">
        <f>""</f>
        <v/>
      </c>
      <c r="C40" t="str">
        <f>""</f>
        <v/>
      </c>
    </row>
    <row r="41" spans="1:3" x14ac:dyDescent="0.25">
      <c r="A41" t="s">
        <v>444</v>
      </c>
      <c r="B41" t="str">
        <f>""</f>
        <v/>
      </c>
      <c r="C41" t="str">
        <f>""</f>
        <v/>
      </c>
    </row>
    <row r="42" spans="1:3" x14ac:dyDescent="0.25">
      <c r="A42" t="s">
        <v>466</v>
      </c>
      <c r="B42" t="str">
        <f>""</f>
        <v/>
      </c>
      <c r="C42" t="str">
        <f>""</f>
        <v/>
      </c>
    </row>
    <row r="43" spans="1:3" x14ac:dyDescent="0.25">
      <c r="A43" t="s">
        <v>540</v>
      </c>
      <c r="B43" t="str">
        <f>""</f>
        <v/>
      </c>
      <c r="C43" t="str">
        <f>""</f>
        <v/>
      </c>
    </row>
    <row r="44" spans="1:3" x14ac:dyDescent="0.25">
      <c r="A44" t="s">
        <v>562</v>
      </c>
      <c r="B44" t="str">
        <f>""</f>
        <v/>
      </c>
      <c r="C44" t="str">
        <f>""</f>
        <v/>
      </c>
    </row>
    <row r="45" spans="1:3" x14ac:dyDescent="0.25">
      <c r="A45" t="s">
        <v>594</v>
      </c>
      <c r="B45" t="str">
        <f>""</f>
        <v/>
      </c>
      <c r="C45" t="str">
        <f>""</f>
        <v/>
      </c>
    </row>
    <row r="46" spans="1:3" x14ac:dyDescent="0.25">
      <c r="A46" t="s">
        <v>644</v>
      </c>
      <c r="B46" t="str">
        <f>""</f>
        <v/>
      </c>
      <c r="C46" t="str">
        <f>""</f>
        <v/>
      </c>
    </row>
    <row r="47" spans="1:3" x14ac:dyDescent="0.25">
      <c r="A47" t="s">
        <v>312</v>
      </c>
      <c r="B47" t="str">
        <f>""</f>
        <v/>
      </c>
      <c r="C47" t="str">
        <f>""</f>
        <v/>
      </c>
    </row>
    <row r="48" spans="1:3" x14ac:dyDescent="0.25">
      <c r="A48" t="s">
        <v>330</v>
      </c>
      <c r="B48" t="str">
        <f>""</f>
        <v/>
      </c>
      <c r="C48" t="str">
        <f>""</f>
        <v/>
      </c>
    </row>
    <row r="49" spans="1:3" x14ac:dyDescent="0.25">
      <c r="A49" t="s">
        <v>532</v>
      </c>
      <c r="B49" t="str">
        <f>""</f>
        <v/>
      </c>
      <c r="C49" t="str">
        <f>""</f>
        <v/>
      </c>
    </row>
    <row r="50" spans="1:3" x14ac:dyDescent="0.25">
      <c r="A50" t="s">
        <v>474</v>
      </c>
      <c r="B50" t="str">
        <f>""</f>
        <v/>
      </c>
      <c r="C50" t="str">
        <f>""</f>
        <v/>
      </c>
    </row>
    <row r="51" spans="1:3" x14ac:dyDescent="0.25">
      <c r="A51" t="s">
        <v>652</v>
      </c>
      <c r="B51" t="str">
        <f>""</f>
        <v/>
      </c>
      <c r="C51" t="str">
        <f>""</f>
        <v/>
      </c>
    </row>
    <row r="52" spans="1:3" x14ac:dyDescent="0.25">
      <c r="A52" t="s">
        <v>38</v>
      </c>
      <c r="B52">
        <v>4.0611307042855618</v>
      </c>
      <c r="C52">
        <v>38</v>
      </c>
    </row>
    <row r="53" spans="1:3" x14ac:dyDescent="0.25">
      <c r="A53" t="s">
        <v>174</v>
      </c>
      <c r="B53">
        <v>0.85731781996325784</v>
      </c>
      <c r="C53">
        <v>21</v>
      </c>
    </row>
    <row r="54" spans="1:3" x14ac:dyDescent="0.25">
      <c r="A54" t="s">
        <v>452</v>
      </c>
      <c r="B54">
        <v>1.0852713178294573</v>
      </c>
      <c r="C54">
        <v>7</v>
      </c>
    </row>
    <row r="55" spans="1:3" x14ac:dyDescent="0.25">
      <c r="A55" t="s">
        <v>480</v>
      </c>
      <c r="B55" t="str">
        <f>""</f>
        <v/>
      </c>
      <c r="C55" t="str">
        <f>""</f>
        <v/>
      </c>
    </row>
    <row r="56" spans="1:3" x14ac:dyDescent="0.25">
      <c r="A56" t="s">
        <v>230</v>
      </c>
      <c r="B56" t="str">
        <f>""</f>
        <v/>
      </c>
      <c r="C56" t="str">
        <f>""</f>
        <v/>
      </c>
    </row>
    <row r="57" spans="1:3" x14ac:dyDescent="0.25">
      <c r="A57" t="s">
        <v>368</v>
      </c>
      <c r="B57">
        <v>3.7735849056603774</v>
      </c>
      <c r="C57">
        <v>10</v>
      </c>
    </row>
    <row r="58" spans="1:3" x14ac:dyDescent="0.25">
      <c r="A58" t="s">
        <v>392</v>
      </c>
      <c r="B58" t="str">
        <f>""</f>
        <v/>
      </c>
      <c r="C58" t="str">
        <f>""</f>
        <v/>
      </c>
    </row>
    <row r="59" spans="1:3" x14ac:dyDescent="0.25">
      <c r="A59" t="s">
        <v>518</v>
      </c>
      <c r="B59" t="str">
        <f>""</f>
        <v/>
      </c>
      <c r="C59" t="str">
        <f>""</f>
        <v/>
      </c>
    </row>
    <row r="60" spans="1:3" x14ac:dyDescent="0.25">
      <c r="A60" t="s">
        <v>552</v>
      </c>
      <c r="B60" t="str">
        <f>""</f>
        <v/>
      </c>
      <c r="C60" t="str">
        <f>""</f>
        <v/>
      </c>
    </row>
    <row r="61" spans="1:3" x14ac:dyDescent="0.25">
      <c r="A61" t="s">
        <v>56</v>
      </c>
      <c r="B61" t="str">
        <f>""</f>
        <v/>
      </c>
      <c r="C61" t="str">
        <f>""</f>
        <v/>
      </c>
    </row>
    <row r="62" spans="1:3" x14ac:dyDescent="0.25">
      <c r="A62" t="s">
        <v>153</v>
      </c>
      <c r="B62" t="str">
        <f>""</f>
        <v/>
      </c>
      <c r="C62" t="str">
        <f>""</f>
        <v/>
      </c>
    </row>
    <row r="63" spans="1:3" x14ac:dyDescent="0.25">
      <c r="A63" t="s">
        <v>178</v>
      </c>
      <c r="B63" t="str">
        <f>""</f>
        <v/>
      </c>
      <c r="C63" t="str">
        <f>""</f>
        <v/>
      </c>
    </row>
    <row r="64" spans="1:3" x14ac:dyDescent="0.25">
      <c r="A64" t="s">
        <v>468</v>
      </c>
      <c r="B64" t="str">
        <f>""</f>
        <v/>
      </c>
      <c r="C64" t="str">
        <f>""</f>
        <v/>
      </c>
    </row>
    <row r="65" spans="1:3" x14ac:dyDescent="0.25">
      <c r="A65" t="s">
        <v>488</v>
      </c>
      <c r="B65">
        <v>0.50783977655049828</v>
      </c>
      <c r="C65">
        <v>8</v>
      </c>
    </row>
    <row r="66" spans="1:3" x14ac:dyDescent="0.25">
      <c r="A66" t="s">
        <v>604</v>
      </c>
      <c r="B66" t="str">
        <f>""</f>
        <v/>
      </c>
      <c r="C66" t="str">
        <f>""</f>
        <v/>
      </c>
    </row>
    <row r="67" spans="1:3" x14ac:dyDescent="0.25">
      <c r="A67" t="s">
        <v>658</v>
      </c>
      <c r="B67" t="str">
        <f>""</f>
        <v/>
      </c>
      <c r="C67" t="str">
        <f>""</f>
        <v/>
      </c>
    </row>
    <row r="68" spans="1:3" x14ac:dyDescent="0.25">
      <c r="A68" t="s">
        <v>75</v>
      </c>
      <c r="B68">
        <v>1.162234224379572</v>
      </c>
      <c r="C68">
        <v>17</v>
      </c>
    </row>
    <row r="69" spans="1:3" x14ac:dyDescent="0.25">
      <c r="A69" t="s">
        <v>103</v>
      </c>
      <c r="B69">
        <v>1</v>
      </c>
      <c r="C69">
        <v>17</v>
      </c>
    </row>
    <row r="70" spans="1:3" x14ac:dyDescent="0.25">
      <c r="A70" t="s">
        <v>310</v>
      </c>
      <c r="B70">
        <v>0.93784192153389256</v>
      </c>
      <c r="C70">
        <v>18</v>
      </c>
    </row>
    <row r="71" spans="1:3" x14ac:dyDescent="0.25">
      <c r="A71" t="s">
        <v>318</v>
      </c>
      <c r="B71">
        <v>0.58129136111607937</v>
      </c>
      <c r="C71">
        <v>13</v>
      </c>
    </row>
    <row r="72" spans="1:3" x14ac:dyDescent="0.25">
      <c r="A72" t="s">
        <v>602</v>
      </c>
      <c r="B72">
        <v>1.5049663890839773</v>
      </c>
      <c r="C72">
        <v>15</v>
      </c>
    </row>
    <row r="73" spans="1:3" x14ac:dyDescent="0.25">
      <c r="A73" t="s">
        <v>266</v>
      </c>
      <c r="B73" t="str">
        <f>""</f>
        <v/>
      </c>
      <c r="C73" t="str">
        <f>""</f>
        <v/>
      </c>
    </row>
    <row r="74" spans="1:3" x14ac:dyDescent="0.25">
      <c r="A74" t="s">
        <v>358</v>
      </c>
      <c r="B74" t="str">
        <f>""</f>
        <v/>
      </c>
      <c r="C74" t="str">
        <f>""</f>
        <v/>
      </c>
    </row>
    <row r="75" spans="1:3" x14ac:dyDescent="0.25">
      <c r="A75" t="s">
        <v>432</v>
      </c>
      <c r="B75">
        <v>1.0173974972021569</v>
      </c>
      <c r="C75">
        <v>10</v>
      </c>
    </row>
    <row r="76" spans="1:3" x14ac:dyDescent="0.25">
      <c r="A76" t="s">
        <v>542</v>
      </c>
      <c r="B76" t="str">
        <f>""</f>
        <v/>
      </c>
      <c r="C76" t="str">
        <f>""</f>
        <v/>
      </c>
    </row>
    <row r="77" spans="1:3" x14ac:dyDescent="0.25">
      <c r="A77" t="s">
        <v>163</v>
      </c>
      <c r="B77" t="str">
        <f>""</f>
        <v/>
      </c>
      <c r="C77" t="str">
        <f>""</f>
        <v/>
      </c>
    </row>
    <row r="78" spans="1:3" x14ac:dyDescent="0.25">
      <c r="A78" t="s">
        <v>180</v>
      </c>
      <c r="B78">
        <v>0.80492301300859448</v>
      </c>
      <c r="C78">
        <v>31</v>
      </c>
    </row>
    <row r="79" spans="1:3" x14ac:dyDescent="0.25">
      <c r="A79" t="s">
        <v>400</v>
      </c>
      <c r="B79">
        <v>0.67347323617359445</v>
      </c>
      <c r="C79">
        <v>25</v>
      </c>
    </row>
    <row r="80" spans="1:3" x14ac:dyDescent="0.25">
      <c r="A80" t="s">
        <v>127</v>
      </c>
      <c r="B80">
        <v>0.83766975504505647</v>
      </c>
      <c r="C80">
        <v>33</v>
      </c>
    </row>
    <row r="81" spans="1:3" x14ac:dyDescent="0.25">
      <c r="A81" t="s">
        <v>248</v>
      </c>
      <c r="B81" t="str">
        <f>""</f>
        <v/>
      </c>
      <c r="C81" t="str">
        <f>""</f>
        <v/>
      </c>
    </row>
    <row r="82" spans="1:3" x14ac:dyDescent="0.25">
      <c r="A82" t="s">
        <v>610</v>
      </c>
      <c r="B82">
        <v>0.69078121075106758</v>
      </c>
      <c r="C82">
        <v>11</v>
      </c>
    </row>
    <row r="83" spans="1:3" x14ac:dyDescent="0.25">
      <c r="A83" t="s">
        <v>129</v>
      </c>
      <c r="B83">
        <v>0.44218953639918079</v>
      </c>
      <c r="C83">
        <v>19</v>
      </c>
    </row>
    <row r="84" spans="1:3" x14ac:dyDescent="0.25">
      <c r="A84" t="s">
        <v>61</v>
      </c>
      <c r="B84" t="str">
        <f>""</f>
        <v/>
      </c>
      <c r="C84" t="str">
        <f>""</f>
        <v/>
      </c>
    </row>
    <row r="85" spans="1:3" x14ac:dyDescent="0.25">
      <c r="A85" t="s">
        <v>63</v>
      </c>
      <c r="B85" t="str">
        <f>""</f>
        <v/>
      </c>
      <c r="C85" t="str">
        <f>""</f>
        <v/>
      </c>
    </row>
    <row r="86" spans="1:3" x14ac:dyDescent="0.25">
      <c r="A86" t="s">
        <v>306</v>
      </c>
      <c r="B86" t="str">
        <f>""</f>
        <v/>
      </c>
      <c r="C86" t="str">
        <f>""</f>
        <v/>
      </c>
    </row>
    <row r="87" spans="1:3" x14ac:dyDescent="0.25">
      <c r="A87" t="s">
        <v>198</v>
      </c>
      <c r="B87">
        <v>0.93639973031687773</v>
      </c>
      <c r="C87">
        <v>50</v>
      </c>
    </row>
    <row r="88" spans="1:3" x14ac:dyDescent="0.25">
      <c r="A88" t="s">
        <v>380</v>
      </c>
      <c r="B88" t="str">
        <f>""</f>
        <v/>
      </c>
      <c r="C88" t="str">
        <f>""</f>
        <v/>
      </c>
    </row>
    <row r="89" spans="1:3" x14ac:dyDescent="0.25">
      <c r="A89" t="s">
        <v>386</v>
      </c>
      <c r="B89">
        <v>0.84680833904592923</v>
      </c>
      <c r="C89">
        <v>21</v>
      </c>
    </row>
    <row r="90" spans="1:3" x14ac:dyDescent="0.25">
      <c r="A90" t="s">
        <v>672</v>
      </c>
      <c r="B90">
        <v>0.44256180059429728</v>
      </c>
      <c r="C90">
        <v>7</v>
      </c>
    </row>
    <row r="91" spans="1:3" x14ac:dyDescent="0.25">
      <c r="A91" t="s">
        <v>170</v>
      </c>
      <c r="B91" t="str">
        <f>""</f>
        <v/>
      </c>
      <c r="C91" t="str">
        <f>""</f>
        <v/>
      </c>
    </row>
    <row r="92" spans="1:3" x14ac:dyDescent="0.25">
      <c r="A92" t="s">
        <v>320</v>
      </c>
      <c r="B92" t="str">
        <f>""</f>
        <v/>
      </c>
      <c r="C92" t="str">
        <f>""</f>
        <v/>
      </c>
    </row>
    <row r="93" spans="1:3" x14ac:dyDescent="0.25">
      <c r="A93" t="s">
        <v>462</v>
      </c>
      <c r="B93">
        <v>0.81294203723274527</v>
      </c>
      <c r="C93">
        <v>10</v>
      </c>
    </row>
    <row r="94" spans="1:3" x14ac:dyDescent="0.25">
      <c r="A94" t="s">
        <v>404</v>
      </c>
      <c r="B94" t="str">
        <f>""</f>
        <v/>
      </c>
      <c r="C94" t="str">
        <f>""</f>
        <v/>
      </c>
    </row>
    <row r="95" spans="1:3" x14ac:dyDescent="0.25">
      <c r="A95" t="s">
        <v>274</v>
      </c>
      <c r="B95">
        <v>0.44573211499888571</v>
      </c>
      <c r="C95">
        <v>16</v>
      </c>
    </row>
    <row r="96" spans="1:3" x14ac:dyDescent="0.25">
      <c r="A96" t="s">
        <v>572</v>
      </c>
      <c r="B96" t="str">
        <f>""</f>
        <v/>
      </c>
      <c r="C96" t="str">
        <f>""</f>
        <v/>
      </c>
    </row>
    <row r="97" spans="1:3" x14ac:dyDescent="0.25">
      <c r="A97" t="s">
        <v>484</v>
      </c>
      <c r="B97">
        <v>0.70330171643635109</v>
      </c>
      <c r="C97">
        <v>37</v>
      </c>
    </row>
    <row r="98" spans="1:3" x14ac:dyDescent="0.25">
      <c r="A98" t="s">
        <v>544</v>
      </c>
      <c r="B98" t="str">
        <f>""</f>
        <v/>
      </c>
      <c r="C98" t="str">
        <f>""</f>
        <v/>
      </c>
    </row>
    <row r="99" spans="1:3" x14ac:dyDescent="0.25">
      <c r="A99" t="s">
        <v>49</v>
      </c>
      <c r="B99">
        <v>0.55089673746709922</v>
      </c>
      <c r="C99">
        <v>9</v>
      </c>
    </row>
    <row r="100" spans="1:3" x14ac:dyDescent="0.25">
      <c r="A100" t="s">
        <v>87</v>
      </c>
      <c r="B100" t="str">
        <f>""</f>
        <v/>
      </c>
      <c r="C100" t="str">
        <f>""</f>
        <v/>
      </c>
    </row>
    <row r="101" spans="1:3" x14ac:dyDescent="0.25">
      <c r="A101" t="s">
        <v>390</v>
      </c>
      <c r="B101">
        <v>0.34248041440130139</v>
      </c>
      <c r="C101">
        <v>8</v>
      </c>
    </row>
    <row r="102" spans="1:3" x14ac:dyDescent="0.25">
      <c r="A102" t="s">
        <v>496</v>
      </c>
      <c r="B102">
        <v>1.1710848504205258</v>
      </c>
      <c r="C102">
        <v>22</v>
      </c>
    </row>
    <row r="103" spans="1:3" x14ac:dyDescent="0.25">
      <c r="A103" t="s">
        <v>149</v>
      </c>
      <c r="B103">
        <v>0.62355370183047654</v>
      </c>
      <c r="C103">
        <v>45</v>
      </c>
    </row>
    <row r="104" spans="1:3" x14ac:dyDescent="0.25">
      <c r="A104" t="s">
        <v>296</v>
      </c>
      <c r="B104" t="str">
        <f>""</f>
        <v/>
      </c>
      <c r="C104" t="str">
        <f>""</f>
        <v/>
      </c>
    </row>
    <row r="105" spans="1:3" x14ac:dyDescent="0.25">
      <c r="A105" t="s">
        <v>418</v>
      </c>
      <c r="B105" t="str">
        <f>""</f>
        <v/>
      </c>
      <c r="C105" t="str">
        <f>""</f>
        <v/>
      </c>
    </row>
    <row r="106" spans="1:3" x14ac:dyDescent="0.25">
      <c r="A106" t="s">
        <v>588</v>
      </c>
      <c r="B106" t="str">
        <f>""</f>
        <v/>
      </c>
      <c r="C106" t="str">
        <f>""</f>
        <v/>
      </c>
    </row>
    <row r="107" spans="1:3" x14ac:dyDescent="0.25">
      <c r="A107" t="s">
        <v>71</v>
      </c>
      <c r="B107" t="str">
        <f>""</f>
        <v/>
      </c>
      <c r="C107" t="str">
        <f>""</f>
        <v/>
      </c>
    </row>
    <row r="108" spans="1:3" x14ac:dyDescent="0.25">
      <c r="A108" t="s">
        <v>420</v>
      </c>
      <c r="B108" t="str">
        <f>""</f>
        <v/>
      </c>
      <c r="C108" t="str">
        <f>""</f>
        <v/>
      </c>
    </row>
    <row r="109" spans="1:3" x14ac:dyDescent="0.25">
      <c r="A109" t="s">
        <v>560</v>
      </c>
      <c r="B109">
        <v>0.77196232823838196</v>
      </c>
      <c r="C109">
        <v>10</v>
      </c>
    </row>
    <row r="110" spans="1:3" x14ac:dyDescent="0.25">
      <c r="A110" t="s">
        <v>646</v>
      </c>
      <c r="B110">
        <v>0.57118537765433208</v>
      </c>
      <c r="C110">
        <v>51</v>
      </c>
    </row>
    <row r="111" spans="1:3" x14ac:dyDescent="0.25">
      <c r="A111" t="s">
        <v>416</v>
      </c>
      <c r="B111">
        <v>0.7050528789659225</v>
      </c>
      <c r="C111">
        <v>6</v>
      </c>
    </row>
    <row r="112" spans="1:3" x14ac:dyDescent="0.25">
      <c r="A112" t="s">
        <v>332</v>
      </c>
      <c r="B112" t="str">
        <f>""</f>
        <v/>
      </c>
      <c r="C112" t="str">
        <f>""</f>
        <v/>
      </c>
    </row>
    <row r="113" spans="1:3" x14ac:dyDescent="0.25">
      <c r="A113" t="s">
        <v>52</v>
      </c>
      <c r="B113">
        <v>0.52241641337386013</v>
      </c>
      <c r="C113">
        <v>11</v>
      </c>
    </row>
    <row r="114" spans="1:3" x14ac:dyDescent="0.25">
      <c r="A114" t="s">
        <v>117</v>
      </c>
      <c r="B114">
        <v>0.94080015052802402</v>
      </c>
      <c r="C114">
        <v>40</v>
      </c>
    </row>
    <row r="115" spans="1:3" x14ac:dyDescent="0.25">
      <c r="A115" t="s">
        <v>522</v>
      </c>
      <c r="B115" t="str">
        <f>""</f>
        <v/>
      </c>
      <c r="C115" t="str">
        <f>""</f>
        <v/>
      </c>
    </row>
    <row r="116" spans="1:3" x14ac:dyDescent="0.25">
      <c r="A116" t="s">
        <v>584</v>
      </c>
      <c r="B116">
        <v>2.0263424518743669</v>
      </c>
      <c r="C116">
        <v>6</v>
      </c>
    </row>
    <row r="117" spans="1:3" x14ac:dyDescent="0.25">
      <c r="A117" t="s">
        <v>344</v>
      </c>
      <c r="B117" t="str">
        <f>""</f>
        <v/>
      </c>
      <c r="C117" t="str">
        <f>""</f>
        <v/>
      </c>
    </row>
    <row r="118" spans="1:3" x14ac:dyDescent="0.25">
      <c r="A118" t="s">
        <v>73</v>
      </c>
      <c r="B118" t="str">
        <f>""</f>
        <v/>
      </c>
      <c r="C118" t="str">
        <f>""</f>
        <v/>
      </c>
    </row>
    <row r="119" spans="1:3" x14ac:dyDescent="0.25">
      <c r="A119" t="s">
        <v>626</v>
      </c>
      <c r="B119">
        <v>0.38472763936427073</v>
      </c>
      <c r="C119">
        <v>29</v>
      </c>
    </row>
    <row r="120" spans="1:3" x14ac:dyDescent="0.25">
      <c r="A120" t="s">
        <v>428</v>
      </c>
      <c r="B120" t="str">
        <f>""</f>
        <v/>
      </c>
      <c r="C120" t="str">
        <f>""</f>
        <v/>
      </c>
    </row>
    <row r="121" spans="1:3" x14ac:dyDescent="0.25">
      <c r="A121" t="s">
        <v>486</v>
      </c>
      <c r="B121" t="str">
        <f>""</f>
        <v/>
      </c>
      <c r="C121" t="str">
        <f>""</f>
        <v/>
      </c>
    </row>
    <row r="122" spans="1:3" x14ac:dyDescent="0.25">
      <c r="A122" t="s">
        <v>650</v>
      </c>
      <c r="B122">
        <v>0.41191816559110256</v>
      </c>
      <c r="C122">
        <v>6</v>
      </c>
    </row>
    <row r="123" spans="1:3" x14ac:dyDescent="0.25">
      <c r="A123" t="s">
        <v>656</v>
      </c>
      <c r="B123">
        <v>0.71047957371225579</v>
      </c>
      <c r="C123">
        <v>14</v>
      </c>
    </row>
    <row r="124" spans="1:3" x14ac:dyDescent="0.25">
      <c r="A124" t="s">
        <v>360</v>
      </c>
      <c r="B124">
        <v>0.82164075338136766</v>
      </c>
      <c r="C124">
        <v>13</v>
      </c>
    </row>
    <row r="125" spans="1:3" x14ac:dyDescent="0.25">
      <c r="A125" t="s">
        <v>85</v>
      </c>
      <c r="B125" t="str">
        <f>""</f>
        <v/>
      </c>
      <c r="C125" t="str">
        <f>""</f>
        <v/>
      </c>
    </row>
    <row r="126" spans="1:3" x14ac:dyDescent="0.25">
      <c r="A126" t="s">
        <v>422</v>
      </c>
      <c r="B126" t="str">
        <f>""</f>
        <v/>
      </c>
      <c r="C126" t="str">
        <f>""</f>
        <v/>
      </c>
    </row>
    <row r="127" spans="1:3" x14ac:dyDescent="0.25">
      <c r="A127" t="s">
        <v>520</v>
      </c>
      <c r="B127" t="str">
        <f>""</f>
        <v/>
      </c>
      <c r="C127" t="str">
        <f>""</f>
        <v/>
      </c>
    </row>
    <row r="128" spans="1:3" x14ac:dyDescent="0.25">
      <c r="A128" t="s">
        <v>294</v>
      </c>
      <c r="B128">
        <v>0.4677511563848033</v>
      </c>
      <c r="C128">
        <v>9</v>
      </c>
    </row>
    <row r="129" spans="1:3" x14ac:dyDescent="0.25">
      <c r="A129" t="s">
        <v>26</v>
      </c>
      <c r="B129">
        <v>0.81460864842848413</v>
      </c>
      <c r="C129">
        <v>36</v>
      </c>
    </row>
    <row r="130" spans="1:3" x14ac:dyDescent="0.25">
      <c r="A130" t="s">
        <v>135</v>
      </c>
      <c r="B130">
        <v>0.4098920617570706</v>
      </c>
      <c r="C130">
        <v>6</v>
      </c>
    </row>
    <row r="131" spans="1:3" x14ac:dyDescent="0.25">
      <c r="A131" t="s">
        <v>490</v>
      </c>
      <c r="B131">
        <v>0.4724037477363987</v>
      </c>
      <c r="C131">
        <v>6</v>
      </c>
    </row>
    <row r="132" spans="1:3" x14ac:dyDescent="0.25">
      <c r="A132" t="s">
        <v>666</v>
      </c>
      <c r="B132">
        <v>0.49748993713536255</v>
      </c>
      <c r="C132">
        <v>11</v>
      </c>
    </row>
    <row r="133" spans="1:3" x14ac:dyDescent="0.25">
      <c r="A133" t="s">
        <v>105</v>
      </c>
      <c r="B133" t="str">
        <f>""</f>
        <v/>
      </c>
      <c r="C133" t="str">
        <f>""</f>
        <v/>
      </c>
    </row>
    <row r="134" spans="1:3" x14ac:dyDescent="0.25">
      <c r="A134" t="s">
        <v>184</v>
      </c>
      <c r="B134">
        <v>0.40020010005002504</v>
      </c>
      <c r="C134">
        <v>8</v>
      </c>
    </row>
    <row r="135" spans="1:3" x14ac:dyDescent="0.25">
      <c r="A135" t="s">
        <v>222</v>
      </c>
      <c r="B135" t="str">
        <f>""</f>
        <v/>
      </c>
      <c r="C135" t="str">
        <f>""</f>
        <v/>
      </c>
    </row>
    <row r="136" spans="1:3" x14ac:dyDescent="0.25">
      <c r="A136" t="s">
        <v>288</v>
      </c>
      <c r="B136">
        <v>0.51407662765732254</v>
      </c>
      <c r="C136">
        <v>17</v>
      </c>
    </row>
    <row r="137" spans="1:3" x14ac:dyDescent="0.25">
      <c r="A137" t="s">
        <v>492</v>
      </c>
      <c r="B137">
        <v>0.68746694870438918</v>
      </c>
      <c r="C137">
        <v>39</v>
      </c>
    </row>
    <row r="138" spans="1:3" x14ac:dyDescent="0.25">
      <c r="A138" t="s">
        <v>11</v>
      </c>
      <c r="B138">
        <v>0.53905714005684602</v>
      </c>
      <c r="C138">
        <v>11</v>
      </c>
    </row>
    <row r="139" spans="1:3" x14ac:dyDescent="0.25">
      <c r="A139" t="s">
        <v>41</v>
      </c>
      <c r="B139" t="str">
        <f>""</f>
        <v/>
      </c>
      <c r="C139" t="str">
        <f>""</f>
        <v/>
      </c>
    </row>
    <row r="140" spans="1:3" x14ac:dyDescent="0.25">
      <c r="A140" t="s">
        <v>113</v>
      </c>
      <c r="B140">
        <v>1.1862396204033216</v>
      </c>
      <c r="C140">
        <v>12</v>
      </c>
    </row>
    <row r="141" spans="1:3" x14ac:dyDescent="0.25">
      <c r="A141" t="s">
        <v>145</v>
      </c>
      <c r="B141" t="str">
        <f>""</f>
        <v/>
      </c>
      <c r="C141" t="str">
        <f>""</f>
        <v/>
      </c>
    </row>
    <row r="142" spans="1:3" x14ac:dyDescent="0.25">
      <c r="A142" t="s">
        <v>206</v>
      </c>
      <c r="B142">
        <v>0.78050472638973201</v>
      </c>
      <c r="C142">
        <v>9</v>
      </c>
    </row>
    <row r="143" spans="1:3" x14ac:dyDescent="0.25">
      <c r="A143" t="s">
        <v>504</v>
      </c>
      <c r="B143">
        <v>0.5258913858990989</v>
      </c>
      <c r="C143">
        <v>15</v>
      </c>
    </row>
    <row r="144" spans="1:3" x14ac:dyDescent="0.25">
      <c r="A144" t="s">
        <v>15</v>
      </c>
      <c r="B144">
        <v>0.95581988105352589</v>
      </c>
      <c r="C144">
        <v>9</v>
      </c>
    </row>
    <row r="145" spans="1:3" x14ac:dyDescent="0.25">
      <c r="A145" t="s">
        <v>65</v>
      </c>
      <c r="B145">
        <v>1.050006562541016</v>
      </c>
      <c r="C145">
        <v>8</v>
      </c>
    </row>
    <row r="146" spans="1:3" x14ac:dyDescent="0.25">
      <c r="A146" t="s">
        <v>131</v>
      </c>
      <c r="B146" t="str">
        <f>""</f>
        <v/>
      </c>
      <c r="C146" t="str">
        <f>""</f>
        <v/>
      </c>
    </row>
    <row r="147" spans="1:3" x14ac:dyDescent="0.25">
      <c r="A147" t="s">
        <v>172</v>
      </c>
      <c r="B147">
        <v>0.48736597435705181</v>
      </c>
      <c r="C147">
        <v>13</v>
      </c>
    </row>
    <row r="148" spans="1:3" x14ac:dyDescent="0.25">
      <c r="A148" t="s">
        <v>216</v>
      </c>
      <c r="B148" t="str">
        <f>""</f>
        <v/>
      </c>
      <c r="C148" t="str">
        <f>""</f>
        <v/>
      </c>
    </row>
    <row r="149" spans="1:3" x14ac:dyDescent="0.25">
      <c r="A149" t="s">
        <v>278</v>
      </c>
      <c r="B149">
        <v>1.0786117632129941</v>
      </c>
      <c r="C149">
        <v>17</v>
      </c>
    </row>
    <row r="150" spans="1:3" x14ac:dyDescent="0.25">
      <c r="A150" t="s">
        <v>378</v>
      </c>
      <c r="B150">
        <v>0.87744954665106756</v>
      </c>
      <c r="C150">
        <v>12</v>
      </c>
    </row>
    <row r="151" spans="1:3" x14ac:dyDescent="0.25">
      <c r="A151" t="s">
        <v>494</v>
      </c>
      <c r="B151">
        <v>1.0563645966950879</v>
      </c>
      <c r="C151">
        <v>14</v>
      </c>
    </row>
    <row r="152" spans="1:3" x14ac:dyDescent="0.25">
      <c r="A152" t="s">
        <v>186</v>
      </c>
      <c r="B152">
        <v>0.510986203372509</v>
      </c>
      <c r="C152">
        <v>13</v>
      </c>
    </row>
    <row r="153" spans="1:3" x14ac:dyDescent="0.25">
      <c r="A153" t="s">
        <v>218</v>
      </c>
      <c r="B153" t="str">
        <f>""</f>
        <v/>
      </c>
      <c r="C153" t="str">
        <f>""</f>
        <v/>
      </c>
    </row>
    <row r="154" spans="1:3" x14ac:dyDescent="0.25">
      <c r="A154" t="s">
        <v>352</v>
      </c>
      <c r="B154">
        <v>0.61535019019914972</v>
      </c>
      <c r="C154">
        <v>11</v>
      </c>
    </row>
    <row r="155" spans="1:3" x14ac:dyDescent="0.25">
      <c r="A155" t="s">
        <v>374</v>
      </c>
      <c r="B155">
        <v>0.78920369347328545</v>
      </c>
      <c r="C155">
        <v>10</v>
      </c>
    </row>
    <row r="156" spans="1:3" x14ac:dyDescent="0.25">
      <c r="A156" t="s">
        <v>498</v>
      </c>
      <c r="B156">
        <v>0.50016076596048731</v>
      </c>
      <c r="C156">
        <v>14</v>
      </c>
    </row>
    <row r="157" spans="1:3" x14ac:dyDescent="0.25">
      <c r="A157" t="s">
        <v>570</v>
      </c>
      <c r="B157">
        <v>0.56173463655769018</v>
      </c>
      <c r="C157">
        <v>10</v>
      </c>
    </row>
    <row r="158" spans="1:3" x14ac:dyDescent="0.25">
      <c r="A158" t="s">
        <v>590</v>
      </c>
      <c r="B158">
        <v>0.81179813286429436</v>
      </c>
      <c r="C158">
        <v>6</v>
      </c>
    </row>
    <row r="159" spans="1:3" x14ac:dyDescent="0.25">
      <c r="A159" t="s">
        <v>628</v>
      </c>
      <c r="B159" t="str">
        <f>""</f>
        <v/>
      </c>
      <c r="C159" t="str">
        <f>""</f>
        <v/>
      </c>
    </row>
    <row r="160" spans="1:3" x14ac:dyDescent="0.25">
      <c r="A160" t="s">
        <v>139</v>
      </c>
      <c r="B160" t="str">
        <f>""</f>
        <v/>
      </c>
      <c r="C160" t="str">
        <f>""</f>
        <v/>
      </c>
    </row>
    <row r="161" spans="1:3" x14ac:dyDescent="0.25">
      <c r="A161" t="s">
        <v>188</v>
      </c>
      <c r="B161">
        <v>1.3003901170351106</v>
      </c>
      <c r="C161">
        <v>9</v>
      </c>
    </row>
    <row r="162" spans="1:3" x14ac:dyDescent="0.25">
      <c r="A162" t="s">
        <v>376</v>
      </c>
      <c r="B162">
        <v>0.60282120323112165</v>
      </c>
      <c r="C162">
        <v>15</v>
      </c>
    </row>
    <row r="163" spans="1:3" x14ac:dyDescent="0.25">
      <c r="A163" t="s">
        <v>426</v>
      </c>
      <c r="B163" t="str">
        <f>""</f>
        <v/>
      </c>
      <c r="C163" t="str">
        <f>""</f>
        <v/>
      </c>
    </row>
    <row r="164" spans="1:3" x14ac:dyDescent="0.25">
      <c r="A164" t="s">
        <v>630</v>
      </c>
      <c r="B164">
        <v>0.50212260921166751</v>
      </c>
      <c r="C164">
        <v>11</v>
      </c>
    </row>
    <row r="165" spans="1:3" x14ac:dyDescent="0.25">
      <c r="A165" t="s">
        <v>642</v>
      </c>
      <c r="B165" t="str">
        <f>""</f>
        <v/>
      </c>
      <c r="C165" t="str">
        <f>""</f>
        <v/>
      </c>
    </row>
    <row r="166" spans="1:3" x14ac:dyDescent="0.25">
      <c r="A166" t="s">
        <v>202</v>
      </c>
      <c r="B166" t="str">
        <f>""</f>
        <v/>
      </c>
      <c r="C166" t="str">
        <f>""</f>
        <v/>
      </c>
    </row>
    <row r="167" spans="1:3" x14ac:dyDescent="0.25">
      <c r="A167" t="s">
        <v>268</v>
      </c>
      <c r="B167" t="str">
        <f>""</f>
        <v/>
      </c>
      <c r="C167" t="str">
        <f>""</f>
        <v/>
      </c>
    </row>
    <row r="168" spans="1:3" x14ac:dyDescent="0.25">
      <c r="A168" t="s">
        <v>322</v>
      </c>
      <c r="B168">
        <v>0.64332322396838526</v>
      </c>
      <c r="C168">
        <v>7</v>
      </c>
    </row>
    <row r="169" spans="1:3" x14ac:dyDescent="0.25">
      <c r="A169" t="s">
        <v>450</v>
      </c>
      <c r="B169">
        <v>0.55318913536538139</v>
      </c>
      <c r="C169">
        <v>10</v>
      </c>
    </row>
    <row r="170" spans="1:3" x14ac:dyDescent="0.25">
      <c r="A170" t="s">
        <v>620</v>
      </c>
      <c r="B170">
        <v>0.65295008404995769</v>
      </c>
      <c r="C170">
        <v>47</v>
      </c>
    </row>
    <row r="171" spans="1:3" x14ac:dyDescent="0.25">
      <c r="A171" t="s">
        <v>43</v>
      </c>
      <c r="B171" t="str">
        <f>""</f>
        <v/>
      </c>
      <c r="C171" t="str">
        <f>""</f>
        <v/>
      </c>
    </row>
    <row r="172" spans="1:3" x14ac:dyDescent="0.25">
      <c r="A172" t="s">
        <v>77</v>
      </c>
      <c r="B172">
        <v>0.99925056207844121</v>
      </c>
      <c r="C172">
        <v>24</v>
      </c>
    </row>
    <row r="173" spans="1:3" x14ac:dyDescent="0.25">
      <c r="A173" t="s">
        <v>83</v>
      </c>
      <c r="B173">
        <v>0.58135309933871082</v>
      </c>
      <c r="C173">
        <v>8</v>
      </c>
    </row>
    <row r="174" spans="1:3" x14ac:dyDescent="0.25">
      <c r="A174" t="s">
        <v>115</v>
      </c>
      <c r="B174" t="str">
        <f>""</f>
        <v/>
      </c>
      <c r="C174" t="str">
        <f>""</f>
        <v/>
      </c>
    </row>
    <row r="175" spans="1:3" x14ac:dyDescent="0.25">
      <c r="A175" t="s">
        <v>121</v>
      </c>
      <c r="B175">
        <v>1.2849800114220444</v>
      </c>
      <c r="C175">
        <v>18</v>
      </c>
    </row>
    <row r="176" spans="1:3" x14ac:dyDescent="0.25">
      <c r="A176" t="s">
        <v>143</v>
      </c>
      <c r="B176">
        <v>0.92727513577957343</v>
      </c>
      <c r="C176">
        <v>21</v>
      </c>
    </row>
    <row r="177" spans="1:3" x14ac:dyDescent="0.25">
      <c r="A177" t="s">
        <v>212</v>
      </c>
      <c r="B177">
        <v>0.77378243058716434</v>
      </c>
      <c r="C177">
        <v>17</v>
      </c>
    </row>
    <row r="178" spans="1:3" x14ac:dyDescent="0.25">
      <c r="A178" t="s">
        <v>258</v>
      </c>
      <c r="B178" t="str">
        <f>""</f>
        <v/>
      </c>
      <c r="C178" t="str">
        <f>""</f>
        <v/>
      </c>
    </row>
    <row r="179" spans="1:3" x14ac:dyDescent="0.25">
      <c r="A179" t="s">
        <v>336</v>
      </c>
      <c r="B179">
        <v>0.81509082440614811</v>
      </c>
      <c r="C179">
        <v>14</v>
      </c>
    </row>
    <row r="180" spans="1:3" x14ac:dyDescent="0.25">
      <c r="A180" t="s">
        <v>446</v>
      </c>
      <c r="B180" t="str">
        <f>""</f>
        <v/>
      </c>
      <c r="C180" t="str">
        <f>""</f>
        <v/>
      </c>
    </row>
    <row r="181" spans="1:3" x14ac:dyDescent="0.25">
      <c r="A181" t="s">
        <v>574</v>
      </c>
      <c r="B181">
        <v>0.71994240460763137</v>
      </c>
      <c r="C181">
        <v>9</v>
      </c>
    </row>
    <row r="182" spans="1:3" x14ac:dyDescent="0.25">
      <c r="A182" t="s">
        <v>598</v>
      </c>
      <c r="B182">
        <v>0.83612040133779264</v>
      </c>
      <c r="C182">
        <v>29</v>
      </c>
    </row>
    <row r="183" spans="1:3" x14ac:dyDescent="0.25">
      <c r="A183" t="s">
        <v>123</v>
      </c>
      <c r="B183" t="str">
        <f>""</f>
        <v/>
      </c>
      <c r="C183" t="str">
        <f>""</f>
        <v/>
      </c>
    </row>
    <row r="184" spans="1:3" x14ac:dyDescent="0.25">
      <c r="A184" t="s">
        <v>151</v>
      </c>
      <c r="B184">
        <v>0.54030689431597145</v>
      </c>
      <c r="C184">
        <v>20</v>
      </c>
    </row>
    <row r="185" spans="1:3" x14ac:dyDescent="0.25">
      <c r="A185" t="s">
        <v>226</v>
      </c>
      <c r="B185">
        <v>0.5719816965857093</v>
      </c>
      <c r="C185">
        <v>13</v>
      </c>
    </row>
    <row r="186" spans="1:3" x14ac:dyDescent="0.25">
      <c r="A186" t="s">
        <v>234</v>
      </c>
      <c r="B186" t="str">
        <f>""</f>
        <v/>
      </c>
      <c r="C186" t="str">
        <f>""</f>
        <v/>
      </c>
    </row>
    <row r="187" spans="1:3" x14ac:dyDescent="0.25">
      <c r="A187" t="s">
        <v>548</v>
      </c>
      <c r="B187">
        <v>0.41137752703338037</v>
      </c>
      <c r="C187">
        <v>7</v>
      </c>
    </row>
    <row r="188" spans="1:3" x14ac:dyDescent="0.25">
      <c r="A188" t="s">
        <v>578</v>
      </c>
      <c r="B188">
        <v>0.81747051267079296</v>
      </c>
      <c r="C188">
        <v>14</v>
      </c>
    </row>
    <row r="189" spans="1:3" x14ac:dyDescent="0.25">
      <c r="A189" t="s">
        <v>45</v>
      </c>
      <c r="B189">
        <v>0.78860466262506779</v>
      </c>
      <c r="C189">
        <v>16</v>
      </c>
    </row>
    <row r="190" spans="1:3" x14ac:dyDescent="0.25">
      <c r="A190" t="s">
        <v>190</v>
      </c>
      <c r="B190">
        <v>0.6021109300842955</v>
      </c>
      <c r="C190">
        <v>17</v>
      </c>
    </row>
    <row r="191" spans="1:3" x14ac:dyDescent="0.25">
      <c r="A191" t="s">
        <v>204</v>
      </c>
      <c r="B191">
        <v>1.0351966873706004</v>
      </c>
      <c r="C191">
        <v>6</v>
      </c>
    </row>
    <row r="192" spans="1:3" x14ac:dyDescent="0.25">
      <c r="A192" t="s">
        <v>220</v>
      </c>
      <c r="B192" t="str">
        <f>""</f>
        <v/>
      </c>
      <c r="C192" t="str">
        <f>""</f>
        <v/>
      </c>
    </row>
    <row r="193" spans="1:3" x14ac:dyDescent="0.25">
      <c r="A193" t="s">
        <v>236</v>
      </c>
      <c r="B193" t="str">
        <f>""</f>
        <v/>
      </c>
      <c r="C193" t="str">
        <f>""</f>
        <v/>
      </c>
    </row>
    <row r="194" spans="1:3" x14ac:dyDescent="0.25">
      <c r="A194" t="s">
        <v>264</v>
      </c>
      <c r="B194">
        <v>0.70744099298990293</v>
      </c>
      <c r="C194">
        <v>11</v>
      </c>
    </row>
    <row r="195" spans="1:3" x14ac:dyDescent="0.25">
      <c r="A195" t="s">
        <v>270</v>
      </c>
      <c r="B195" t="str">
        <f>""</f>
        <v/>
      </c>
      <c r="C195" t="str">
        <f>""</f>
        <v/>
      </c>
    </row>
    <row r="196" spans="1:3" x14ac:dyDescent="0.25">
      <c r="A196" t="s">
        <v>364</v>
      </c>
      <c r="B196">
        <v>0.48199106125668217</v>
      </c>
      <c r="C196">
        <v>11</v>
      </c>
    </row>
    <row r="197" spans="1:3" x14ac:dyDescent="0.25">
      <c r="A197" t="s">
        <v>460</v>
      </c>
      <c r="B197" t="str">
        <f>""</f>
        <v/>
      </c>
      <c r="C197" t="str">
        <f>""</f>
        <v/>
      </c>
    </row>
    <row r="198" spans="1:3" x14ac:dyDescent="0.25">
      <c r="A198" t="s">
        <v>576</v>
      </c>
      <c r="B198">
        <v>0.79189103579347486</v>
      </c>
      <c r="C198">
        <v>15</v>
      </c>
    </row>
    <row r="199" spans="1:3" x14ac:dyDescent="0.25">
      <c r="A199" t="s">
        <v>648</v>
      </c>
      <c r="B199">
        <v>0.54958475818270636</v>
      </c>
      <c r="C199">
        <v>18</v>
      </c>
    </row>
    <row r="200" spans="1:3" x14ac:dyDescent="0.25">
      <c r="A200" t="s">
        <v>95</v>
      </c>
      <c r="B200" t="str">
        <f>""</f>
        <v/>
      </c>
      <c r="C200" t="str">
        <f>""</f>
        <v/>
      </c>
    </row>
    <row r="201" spans="1:3" x14ac:dyDescent="0.25">
      <c r="A201" t="s">
        <v>161</v>
      </c>
      <c r="B201" t="str">
        <f>""</f>
        <v/>
      </c>
      <c r="C201" t="str">
        <f>""</f>
        <v/>
      </c>
    </row>
    <row r="202" spans="1:3" x14ac:dyDescent="0.25">
      <c r="A202" t="s">
        <v>192</v>
      </c>
      <c r="B202">
        <v>0.445986124876115</v>
      </c>
      <c r="C202">
        <v>9</v>
      </c>
    </row>
    <row r="203" spans="1:3" x14ac:dyDescent="0.25">
      <c r="A203" t="s">
        <v>276</v>
      </c>
      <c r="B203">
        <v>0.46455449224193995</v>
      </c>
      <c r="C203">
        <v>10</v>
      </c>
    </row>
    <row r="204" spans="1:3" x14ac:dyDescent="0.25">
      <c r="A204" t="s">
        <v>382</v>
      </c>
      <c r="B204" t="str">
        <f>""</f>
        <v/>
      </c>
      <c r="C204" t="str">
        <f>""</f>
        <v/>
      </c>
    </row>
    <row r="205" spans="1:3" x14ac:dyDescent="0.25">
      <c r="A205" t="s">
        <v>528</v>
      </c>
      <c r="B205">
        <v>0.88534749889331565</v>
      </c>
      <c r="C205">
        <v>10</v>
      </c>
    </row>
    <row r="206" spans="1:3" x14ac:dyDescent="0.25">
      <c r="A206" t="s">
        <v>538</v>
      </c>
      <c r="B206" t="str">
        <f>""</f>
        <v/>
      </c>
      <c r="C206" t="str">
        <f>""</f>
        <v/>
      </c>
    </row>
    <row r="207" spans="1:3" x14ac:dyDescent="0.25">
      <c r="A207" t="s">
        <v>582</v>
      </c>
      <c r="B207" t="str">
        <f>""</f>
        <v/>
      </c>
      <c r="C207" t="str">
        <f>""</f>
        <v/>
      </c>
    </row>
    <row r="208" spans="1:3" x14ac:dyDescent="0.25">
      <c r="A208" t="s">
        <v>614</v>
      </c>
      <c r="B208" t="str">
        <f>""</f>
        <v/>
      </c>
      <c r="C208" t="str">
        <f>""</f>
        <v/>
      </c>
    </row>
    <row r="209" spans="1:3" x14ac:dyDescent="0.25">
      <c r="A209" t="s">
        <v>624</v>
      </c>
      <c r="B209">
        <v>1.0245901639344264</v>
      </c>
      <c r="C209">
        <v>8</v>
      </c>
    </row>
    <row r="210" spans="1:3" x14ac:dyDescent="0.25">
      <c r="A210" t="s">
        <v>24</v>
      </c>
      <c r="B210">
        <v>0.75544550300079749</v>
      </c>
      <c r="C210">
        <v>18</v>
      </c>
    </row>
    <row r="211" spans="1:3" x14ac:dyDescent="0.25">
      <c r="A211" t="s">
        <v>111</v>
      </c>
      <c r="B211">
        <v>0.69670227589410128</v>
      </c>
      <c r="C211">
        <v>6</v>
      </c>
    </row>
    <row r="212" spans="1:3" x14ac:dyDescent="0.25">
      <c r="A212" t="s">
        <v>166</v>
      </c>
      <c r="B212">
        <v>1.4981273408239701</v>
      </c>
      <c r="C212">
        <v>10</v>
      </c>
    </row>
    <row r="213" spans="1:3" x14ac:dyDescent="0.25">
      <c r="A213" t="s">
        <v>176</v>
      </c>
      <c r="B213" t="str">
        <f>""</f>
        <v/>
      </c>
      <c r="C213" t="str">
        <f>""</f>
        <v/>
      </c>
    </row>
    <row r="214" spans="1:3" x14ac:dyDescent="0.25">
      <c r="A214" t="s">
        <v>238</v>
      </c>
      <c r="B214" t="str">
        <f>""</f>
        <v/>
      </c>
      <c r="C214" t="str">
        <f>""</f>
        <v/>
      </c>
    </row>
    <row r="215" spans="1:3" x14ac:dyDescent="0.25">
      <c r="A215" t="s">
        <v>334</v>
      </c>
      <c r="B215">
        <v>0.78434991233736273</v>
      </c>
      <c r="C215">
        <v>17</v>
      </c>
    </row>
    <row r="216" spans="1:3" x14ac:dyDescent="0.25">
      <c r="A216" t="s">
        <v>478</v>
      </c>
      <c r="B216">
        <v>0.94719393795879703</v>
      </c>
      <c r="C216">
        <v>36</v>
      </c>
    </row>
    <row r="217" spans="1:3" x14ac:dyDescent="0.25">
      <c r="A217" t="s">
        <v>482</v>
      </c>
      <c r="B217">
        <v>0.72757509614385196</v>
      </c>
      <c r="C217">
        <v>7</v>
      </c>
    </row>
    <row r="218" spans="1:3" x14ac:dyDescent="0.25">
      <c r="A218" t="s">
        <v>558</v>
      </c>
      <c r="B218" t="str">
        <f>""</f>
        <v/>
      </c>
      <c r="C218" t="str">
        <f>""</f>
        <v/>
      </c>
    </row>
    <row r="219" spans="1:3" x14ac:dyDescent="0.25">
      <c r="A219" t="s">
        <v>580</v>
      </c>
      <c r="B219" t="str">
        <f>""</f>
        <v/>
      </c>
      <c r="C219" t="str">
        <f>""</f>
        <v/>
      </c>
    </row>
    <row r="220" spans="1:3" x14ac:dyDescent="0.25">
      <c r="A220" t="s">
        <v>586</v>
      </c>
      <c r="B220">
        <v>0.85282651072124749</v>
      </c>
      <c r="C220">
        <v>21</v>
      </c>
    </row>
    <row r="221" spans="1:3" x14ac:dyDescent="0.25">
      <c r="A221" t="s">
        <v>596</v>
      </c>
      <c r="B221">
        <v>0.55925805098569237</v>
      </c>
      <c r="C221">
        <v>12</v>
      </c>
    </row>
    <row r="222" spans="1:3" x14ac:dyDescent="0.25">
      <c r="A222" t="s">
        <v>99</v>
      </c>
      <c r="B222" t="str">
        <f>""</f>
        <v/>
      </c>
      <c r="C222" t="str">
        <f>""</f>
        <v/>
      </c>
    </row>
    <row r="223" spans="1:3" x14ac:dyDescent="0.25">
      <c r="A223" t="s">
        <v>137</v>
      </c>
      <c r="B223">
        <v>0.98574461631786481</v>
      </c>
      <c r="C223">
        <v>13</v>
      </c>
    </row>
    <row r="224" spans="1:3" x14ac:dyDescent="0.25">
      <c r="A224" t="s">
        <v>228</v>
      </c>
      <c r="B224" t="str">
        <f>""</f>
        <v/>
      </c>
      <c r="C224" t="str">
        <f>""</f>
        <v/>
      </c>
    </row>
    <row r="225" spans="1:3" x14ac:dyDescent="0.25">
      <c r="A225" t="s">
        <v>290</v>
      </c>
      <c r="B225">
        <v>2.1276595744680851</v>
      </c>
      <c r="C225">
        <v>6</v>
      </c>
    </row>
    <row r="226" spans="1:3" x14ac:dyDescent="0.25">
      <c r="A226" t="s">
        <v>316</v>
      </c>
      <c r="B226">
        <v>0.73793930449220546</v>
      </c>
      <c r="C226">
        <v>8</v>
      </c>
    </row>
    <row r="227" spans="1:3" x14ac:dyDescent="0.25">
      <c r="A227" t="s">
        <v>414</v>
      </c>
      <c r="B227" t="str">
        <f>""</f>
        <v/>
      </c>
      <c r="C227" t="str">
        <f>""</f>
        <v/>
      </c>
    </row>
    <row r="228" spans="1:3" x14ac:dyDescent="0.25">
      <c r="A228" t="s">
        <v>424</v>
      </c>
      <c r="B228" t="str">
        <f>""</f>
        <v/>
      </c>
      <c r="C228" t="str">
        <f>""</f>
        <v/>
      </c>
    </row>
    <row r="229" spans="1:3" x14ac:dyDescent="0.25">
      <c r="A229" t="s">
        <v>438</v>
      </c>
      <c r="B229">
        <v>0.66588979523888803</v>
      </c>
      <c r="C229">
        <v>12</v>
      </c>
    </row>
    <row r="230" spans="1:3" x14ac:dyDescent="0.25">
      <c r="A230" t="s">
        <v>448</v>
      </c>
      <c r="B230" t="str">
        <f>""</f>
        <v/>
      </c>
      <c r="C230" t="str">
        <f>""</f>
        <v/>
      </c>
    </row>
    <row r="231" spans="1:3" x14ac:dyDescent="0.25">
      <c r="A231" t="s">
        <v>512</v>
      </c>
      <c r="B231" t="str">
        <f>""</f>
        <v/>
      </c>
      <c r="C231" t="str">
        <f>""</f>
        <v/>
      </c>
    </row>
    <row r="232" spans="1:3" x14ac:dyDescent="0.25">
      <c r="A232" t="s">
        <v>632</v>
      </c>
      <c r="B232">
        <v>1.6156670746634028</v>
      </c>
      <c r="C232">
        <v>33</v>
      </c>
    </row>
    <row r="233" spans="1:3" x14ac:dyDescent="0.25">
      <c r="A233" t="s">
        <v>668</v>
      </c>
      <c r="B233">
        <v>0.65423617926071309</v>
      </c>
      <c r="C233">
        <v>6</v>
      </c>
    </row>
    <row r="234" spans="1:3" x14ac:dyDescent="0.25">
      <c r="A234" t="s">
        <v>59</v>
      </c>
      <c r="B234" t="str">
        <f>""</f>
        <v/>
      </c>
      <c r="C234" t="str">
        <f>""</f>
        <v/>
      </c>
    </row>
    <row r="235" spans="1:3" x14ac:dyDescent="0.25">
      <c r="A235" t="s">
        <v>119</v>
      </c>
      <c r="B235">
        <v>0.63474151914803589</v>
      </c>
      <c r="C235">
        <v>9</v>
      </c>
    </row>
    <row r="236" spans="1:3" x14ac:dyDescent="0.25">
      <c r="A236" t="s">
        <v>254</v>
      </c>
      <c r="B236">
        <v>1.1061476281642204</v>
      </c>
      <c r="C236">
        <v>26</v>
      </c>
    </row>
    <row r="237" spans="1:3" x14ac:dyDescent="0.25">
      <c r="A237" t="s">
        <v>282</v>
      </c>
      <c r="B237">
        <v>0.88593576965669996</v>
      </c>
      <c r="C237">
        <v>8</v>
      </c>
    </row>
    <row r="238" spans="1:3" x14ac:dyDescent="0.25">
      <c r="A238" t="s">
        <v>346</v>
      </c>
      <c r="B238" t="str">
        <f>""</f>
        <v/>
      </c>
      <c r="C238" t="str">
        <f>""</f>
        <v/>
      </c>
    </row>
    <row r="239" spans="1:3" x14ac:dyDescent="0.25">
      <c r="A239" t="s">
        <v>396</v>
      </c>
      <c r="B239">
        <v>0.9265157218136546</v>
      </c>
      <c r="C239">
        <v>16</v>
      </c>
    </row>
    <row r="240" spans="1:3" x14ac:dyDescent="0.25">
      <c r="A240" t="s">
        <v>408</v>
      </c>
      <c r="B240" t="str">
        <f>""</f>
        <v/>
      </c>
      <c r="C240" t="str">
        <f>""</f>
        <v/>
      </c>
    </row>
    <row r="241" spans="1:3" x14ac:dyDescent="0.25">
      <c r="A241" t="s">
        <v>69</v>
      </c>
      <c r="B241" t="str">
        <f>""</f>
        <v/>
      </c>
      <c r="C241" t="str">
        <f>""</f>
        <v/>
      </c>
    </row>
    <row r="242" spans="1:3" x14ac:dyDescent="0.25">
      <c r="A242" t="s">
        <v>194</v>
      </c>
      <c r="B242">
        <v>0.57450253303389565</v>
      </c>
      <c r="C242">
        <v>11</v>
      </c>
    </row>
    <row r="243" spans="1:3" x14ac:dyDescent="0.25">
      <c r="A243" t="s">
        <v>328</v>
      </c>
      <c r="B243" t="str">
        <f>""</f>
        <v/>
      </c>
      <c r="C243" t="str">
        <f>""</f>
        <v/>
      </c>
    </row>
    <row r="244" spans="1:3" x14ac:dyDescent="0.25">
      <c r="A244" t="s">
        <v>384</v>
      </c>
      <c r="B244">
        <v>0.42328042328042331</v>
      </c>
      <c r="C244">
        <v>6</v>
      </c>
    </row>
    <row r="245" spans="1:3" x14ac:dyDescent="0.25">
      <c r="A245" t="s">
        <v>500</v>
      </c>
      <c r="B245">
        <v>0.7231965286566624</v>
      </c>
      <c r="C245">
        <v>8</v>
      </c>
    </row>
    <row r="246" spans="1:3" x14ac:dyDescent="0.25">
      <c r="A246" t="s">
        <v>502</v>
      </c>
      <c r="B246">
        <v>0.71854566357692029</v>
      </c>
      <c r="C246">
        <v>10</v>
      </c>
    </row>
    <row r="247" spans="1:3" x14ac:dyDescent="0.25">
      <c r="A247" t="s">
        <v>634</v>
      </c>
      <c r="B247">
        <v>1.0092425369170295</v>
      </c>
      <c r="C247">
        <v>19</v>
      </c>
    </row>
    <row r="248" spans="1:3" x14ac:dyDescent="0.25">
      <c r="A248" t="s">
        <v>79</v>
      </c>
      <c r="B248">
        <v>0.49292650465815552</v>
      </c>
      <c r="C248">
        <v>10</v>
      </c>
    </row>
    <row r="249" spans="1:3" x14ac:dyDescent="0.25">
      <c r="A249" t="s">
        <v>89</v>
      </c>
      <c r="B249">
        <v>0.49372963365261185</v>
      </c>
      <c r="C249">
        <v>10</v>
      </c>
    </row>
    <row r="250" spans="1:3" x14ac:dyDescent="0.25">
      <c r="A250" t="s">
        <v>240</v>
      </c>
      <c r="B250" t="str">
        <f>""</f>
        <v/>
      </c>
      <c r="C250" t="str">
        <f>""</f>
        <v/>
      </c>
    </row>
    <row r="251" spans="1:3" x14ac:dyDescent="0.25">
      <c r="A251" t="s">
        <v>304</v>
      </c>
      <c r="B251" t="str">
        <f>""</f>
        <v/>
      </c>
      <c r="C251" t="str">
        <f>""</f>
        <v/>
      </c>
    </row>
    <row r="252" spans="1:3" x14ac:dyDescent="0.25">
      <c r="A252" t="s">
        <v>388</v>
      </c>
      <c r="B252">
        <v>0.56746256929590988</v>
      </c>
      <c r="C252">
        <v>13</v>
      </c>
    </row>
    <row r="253" spans="1:3" x14ac:dyDescent="0.25">
      <c r="A253" t="s">
        <v>402</v>
      </c>
      <c r="B253" t="str">
        <f>""</f>
        <v/>
      </c>
      <c r="C253" t="str">
        <f>""</f>
        <v/>
      </c>
    </row>
    <row r="254" spans="1:3" x14ac:dyDescent="0.25">
      <c r="A254" t="s">
        <v>506</v>
      </c>
      <c r="B254">
        <v>0.73120795554255635</v>
      </c>
      <c r="C254">
        <v>20</v>
      </c>
    </row>
    <row r="255" spans="1:3" x14ac:dyDescent="0.25">
      <c r="A255" t="s">
        <v>147</v>
      </c>
      <c r="B255" t="str">
        <f>""</f>
        <v/>
      </c>
      <c r="C255" t="str">
        <f>""</f>
        <v/>
      </c>
    </row>
    <row r="256" spans="1:3" x14ac:dyDescent="0.25">
      <c r="A256" t="s">
        <v>168</v>
      </c>
      <c r="B256">
        <v>0.59436969795212624</v>
      </c>
      <c r="C256">
        <v>11</v>
      </c>
    </row>
    <row r="257" spans="1:3" x14ac:dyDescent="0.25">
      <c r="A257" t="s">
        <v>196</v>
      </c>
      <c r="B257">
        <v>0.73932598114718751</v>
      </c>
      <c r="C257">
        <v>12</v>
      </c>
    </row>
    <row r="258" spans="1:3" x14ac:dyDescent="0.25">
      <c r="A258" t="s">
        <v>302</v>
      </c>
      <c r="B258">
        <v>0.76712328767123283</v>
      </c>
      <c r="C258">
        <v>7</v>
      </c>
    </row>
    <row r="259" spans="1:3" x14ac:dyDescent="0.25">
      <c r="A259" t="s">
        <v>398</v>
      </c>
      <c r="B259" t="str">
        <f>""</f>
        <v/>
      </c>
      <c r="C259" t="str">
        <f>""</f>
        <v/>
      </c>
    </row>
    <row r="260" spans="1:3" x14ac:dyDescent="0.25">
      <c r="A260" t="s">
        <v>508</v>
      </c>
      <c r="B260">
        <v>0.71416425777928927</v>
      </c>
      <c r="C260">
        <v>21</v>
      </c>
    </row>
    <row r="261" spans="1:3" x14ac:dyDescent="0.25">
      <c r="A261" t="s">
        <v>622</v>
      </c>
      <c r="B261">
        <v>0.80184424175603897</v>
      </c>
      <c r="C261">
        <v>8</v>
      </c>
    </row>
    <row r="262" spans="1:3" x14ac:dyDescent="0.25">
      <c r="A262" t="s">
        <v>155</v>
      </c>
      <c r="B262">
        <v>0.52029136316337155</v>
      </c>
      <c r="C262">
        <v>7</v>
      </c>
    </row>
    <row r="263" spans="1:3" x14ac:dyDescent="0.25">
      <c r="A263" t="s">
        <v>250</v>
      </c>
      <c r="B263">
        <v>0.85703791372485005</v>
      </c>
      <c r="C263">
        <v>21</v>
      </c>
    </row>
    <row r="264" spans="1:3" x14ac:dyDescent="0.25">
      <c r="A264" t="s">
        <v>260</v>
      </c>
      <c r="B264">
        <v>1.1571638964864297</v>
      </c>
      <c r="C264">
        <v>33</v>
      </c>
    </row>
    <row r="265" spans="1:3" x14ac:dyDescent="0.25">
      <c r="A265" t="s">
        <v>442</v>
      </c>
      <c r="B265">
        <v>0.43722218173868688</v>
      </c>
      <c r="C265">
        <v>6</v>
      </c>
    </row>
    <row r="266" spans="1:3" x14ac:dyDescent="0.25">
      <c r="A266" t="s">
        <v>464</v>
      </c>
      <c r="B266">
        <v>0.54743098459372797</v>
      </c>
      <c r="C266">
        <v>7</v>
      </c>
    </row>
    <row r="267" spans="1:3" x14ac:dyDescent="0.25">
      <c r="A267" t="s">
        <v>470</v>
      </c>
      <c r="B267" t="str">
        <f>""</f>
        <v/>
      </c>
      <c r="C267" t="str">
        <f>""</f>
        <v/>
      </c>
    </row>
    <row r="268" spans="1:3" x14ac:dyDescent="0.25">
      <c r="A268" t="s">
        <v>476</v>
      </c>
      <c r="B268">
        <v>0.80299785867237683</v>
      </c>
      <c r="C268">
        <v>15</v>
      </c>
    </row>
    <row r="269" spans="1:3" x14ac:dyDescent="0.25">
      <c r="A269" t="s">
        <v>21</v>
      </c>
      <c r="B269" t="str">
        <f>""</f>
        <v/>
      </c>
      <c r="C269" t="str">
        <f>""</f>
        <v/>
      </c>
    </row>
    <row r="270" spans="1:3" x14ac:dyDescent="0.25">
      <c r="A270" t="s">
        <v>47</v>
      </c>
      <c r="B270">
        <v>0.90151002929907598</v>
      </c>
      <c r="C270">
        <v>12</v>
      </c>
    </row>
    <row r="271" spans="1:3" x14ac:dyDescent="0.25">
      <c r="A271" t="s">
        <v>97</v>
      </c>
      <c r="B271" t="str">
        <f>""</f>
        <v/>
      </c>
      <c r="C271" t="str">
        <f>""</f>
        <v/>
      </c>
    </row>
    <row r="272" spans="1:3" x14ac:dyDescent="0.25">
      <c r="A272" t="s">
        <v>232</v>
      </c>
      <c r="B272" t="str">
        <f>""</f>
        <v/>
      </c>
      <c r="C272" t="str">
        <f>""</f>
        <v/>
      </c>
    </row>
    <row r="273" spans="1:3" x14ac:dyDescent="0.25">
      <c r="A273" t="s">
        <v>342</v>
      </c>
      <c r="B273" t="str">
        <f>""</f>
        <v/>
      </c>
      <c r="C273" t="str">
        <f>""</f>
        <v/>
      </c>
    </row>
    <row r="274" spans="1:3" x14ac:dyDescent="0.25">
      <c r="A274" t="s">
        <v>366</v>
      </c>
      <c r="B274">
        <v>0.43946385409800048</v>
      </c>
      <c r="C274">
        <v>8</v>
      </c>
    </row>
    <row r="275" spans="1:3" x14ac:dyDescent="0.25">
      <c r="A275" t="s">
        <v>458</v>
      </c>
      <c r="B275">
        <v>0.6481581505887436</v>
      </c>
      <c r="C275">
        <v>12</v>
      </c>
    </row>
    <row r="276" spans="1:3" x14ac:dyDescent="0.25">
      <c r="A276" t="s">
        <v>125</v>
      </c>
      <c r="B276">
        <v>0.45676700315169227</v>
      </c>
      <c r="C276">
        <v>10</v>
      </c>
    </row>
    <row r="277" spans="1:3" x14ac:dyDescent="0.25">
      <c r="A277" t="s">
        <v>412</v>
      </c>
      <c r="B277" t="str">
        <f>""</f>
        <v/>
      </c>
      <c r="C277" t="str">
        <f>""</f>
        <v/>
      </c>
    </row>
    <row r="278" spans="1:3" x14ac:dyDescent="0.25">
      <c r="A278" t="s">
        <v>510</v>
      </c>
      <c r="B278">
        <v>0.66376745250629432</v>
      </c>
      <c r="C278">
        <v>29</v>
      </c>
    </row>
    <row r="279" spans="1:3" x14ac:dyDescent="0.25">
      <c r="A279" t="s">
        <v>600</v>
      </c>
      <c r="B279">
        <v>0.54907923635749278</v>
      </c>
      <c r="C279">
        <v>13</v>
      </c>
    </row>
    <row r="280" spans="1:3" x14ac:dyDescent="0.25">
      <c r="A280" t="s">
        <v>636</v>
      </c>
      <c r="B280">
        <v>0.59412411252710695</v>
      </c>
      <c r="C280">
        <v>20</v>
      </c>
    </row>
    <row r="281" spans="1:3" x14ac:dyDescent="0.25">
      <c r="A281" t="s">
        <v>348</v>
      </c>
      <c r="B281">
        <v>0.49303034377661242</v>
      </c>
      <c r="C281">
        <v>11</v>
      </c>
    </row>
    <row r="282" spans="1:3" x14ac:dyDescent="0.25">
      <c r="A282" t="s">
        <v>472</v>
      </c>
      <c r="B282">
        <v>0.54072321730314299</v>
      </c>
      <c r="C282">
        <v>8</v>
      </c>
    </row>
    <row r="283" spans="1:3" x14ac:dyDescent="0.25">
      <c r="A283" t="s">
        <v>514</v>
      </c>
      <c r="B283">
        <v>0.73387762590588013</v>
      </c>
      <c r="C283">
        <v>24</v>
      </c>
    </row>
    <row r="284" spans="1:3" x14ac:dyDescent="0.25">
      <c r="A284" t="s">
        <v>568</v>
      </c>
      <c r="B284">
        <v>0.53624095093395296</v>
      </c>
      <c r="C284">
        <v>6</v>
      </c>
    </row>
    <row r="285" spans="1:3" x14ac:dyDescent="0.25">
      <c r="A285" t="s">
        <v>638</v>
      </c>
      <c r="B285" t="str">
        <f>""</f>
        <v/>
      </c>
      <c r="C285" t="str">
        <f>""</f>
        <v/>
      </c>
    </row>
    <row r="286" spans="1:3" x14ac:dyDescent="0.25">
      <c r="A286" t="s">
        <v>109</v>
      </c>
      <c r="B286" t="str">
        <f>""</f>
        <v/>
      </c>
      <c r="C286" t="str">
        <f>""</f>
        <v/>
      </c>
    </row>
    <row r="287" spans="1:3" x14ac:dyDescent="0.25">
      <c r="A287" t="s">
        <v>200</v>
      </c>
      <c r="B287">
        <v>0.73360843649701968</v>
      </c>
      <c r="C287">
        <v>8</v>
      </c>
    </row>
    <row r="288" spans="1:3" x14ac:dyDescent="0.25">
      <c r="A288" t="s">
        <v>326</v>
      </c>
      <c r="B288" t="str">
        <f>""</f>
        <v/>
      </c>
      <c r="C288" t="str">
        <f>""</f>
        <v/>
      </c>
    </row>
    <row r="289" spans="1:3" x14ac:dyDescent="0.25">
      <c r="A289" t="s">
        <v>370</v>
      </c>
      <c r="B289" t="str">
        <f>""</f>
        <v/>
      </c>
      <c r="C289" t="str">
        <f>""</f>
        <v/>
      </c>
    </row>
    <row r="290" spans="1:3" x14ac:dyDescent="0.25">
      <c r="A290" t="s">
        <v>516</v>
      </c>
      <c r="B290">
        <v>1.083479517077701</v>
      </c>
      <c r="C290">
        <v>21</v>
      </c>
    </row>
    <row r="291" spans="1:3" x14ac:dyDescent="0.25">
      <c r="A291" t="s">
        <v>534</v>
      </c>
      <c r="B291">
        <v>0.62447960033305583</v>
      </c>
      <c r="C291">
        <v>9</v>
      </c>
    </row>
    <row r="292" spans="1:3" x14ac:dyDescent="0.25">
      <c r="A292" t="s">
        <v>536</v>
      </c>
      <c r="B292">
        <v>1.0654670297146918</v>
      </c>
      <c r="C292">
        <v>9</v>
      </c>
    </row>
    <row r="293" spans="1:3" x14ac:dyDescent="0.25">
      <c r="A293" t="s">
        <v>564</v>
      </c>
      <c r="B293" t="str">
        <f>""</f>
        <v/>
      </c>
      <c r="C293" t="str">
        <f>""</f>
        <v/>
      </c>
    </row>
    <row r="294" spans="1:3" x14ac:dyDescent="0.25">
      <c r="A294" t="s">
        <v>29</v>
      </c>
      <c r="B294">
        <v>0.78160352132954869</v>
      </c>
      <c r="C294">
        <v>19</v>
      </c>
    </row>
    <row r="295" spans="1:3" x14ac:dyDescent="0.25">
      <c r="A295" t="s">
        <v>224</v>
      </c>
      <c r="B295" t="str">
        <f>""</f>
        <v/>
      </c>
      <c r="C295" t="str">
        <f>""</f>
        <v/>
      </c>
    </row>
    <row r="296" spans="1:3" x14ac:dyDescent="0.25">
      <c r="A296" t="s">
        <v>292</v>
      </c>
      <c r="B296" t="str">
        <f>""</f>
        <v/>
      </c>
      <c r="C296" t="str">
        <f>""</f>
        <v/>
      </c>
    </row>
    <row r="297" spans="1:3" x14ac:dyDescent="0.25">
      <c r="A297" t="s">
        <v>354</v>
      </c>
      <c r="B297">
        <v>0.72327498915087518</v>
      </c>
      <c r="C297">
        <v>25</v>
      </c>
    </row>
    <row r="298" spans="1:3" x14ac:dyDescent="0.25">
      <c r="A298" t="s">
        <v>530</v>
      </c>
      <c r="B298" t="str">
        <f>""</f>
        <v/>
      </c>
      <c r="C298" t="str">
        <f>""</f>
        <v/>
      </c>
    </row>
    <row r="299" spans="1:3" x14ac:dyDescent="0.25">
      <c r="A299" t="s">
        <v>550</v>
      </c>
      <c r="B299">
        <v>0.40559724193875485</v>
      </c>
      <c r="C299">
        <v>8</v>
      </c>
    </row>
    <row r="300" spans="1:3" x14ac:dyDescent="0.25">
      <c r="A300" t="s">
        <v>616</v>
      </c>
      <c r="B300" t="str">
        <f>""</f>
        <v/>
      </c>
      <c r="C300" t="str">
        <f>""</f>
        <v/>
      </c>
    </row>
    <row r="301" spans="1:3" x14ac:dyDescent="0.25">
      <c r="A301" t="s">
        <v>208</v>
      </c>
      <c r="B301" t="str">
        <f>""</f>
        <v/>
      </c>
      <c r="C301" t="str">
        <f>""</f>
        <v/>
      </c>
    </row>
    <row r="302" spans="1:3" x14ac:dyDescent="0.25">
      <c r="A302" t="s">
        <v>214</v>
      </c>
      <c r="B302" t="str">
        <f>""</f>
        <v/>
      </c>
      <c r="C302" t="str">
        <f>""</f>
        <v/>
      </c>
    </row>
    <row r="303" spans="1:3" x14ac:dyDescent="0.25">
      <c r="A303" t="s">
        <v>244</v>
      </c>
      <c r="B303">
        <v>0.8808103455178764</v>
      </c>
      <c r="C303">
        <v>22</v>
      </c>
    </row>
    <row r="304" spans="1:3" x14ac:dyDescent="0.25">
      <c r="A304" t="s">
        <v>362</v>
      </c>
      <c r="B304">
        <v>0.62020311652066051</v>
      </c>
      <c r="C304">
        <v>8</v>
      </c>
    </row>
    <row r="305" spans="1:3" x14ac:dyDescent="0.25">
      <c r="A305" t="s">
        <v>436</v>
      </c>
      <c r="B305" t="str">
        <f>""</f>
        <v/>
      </c>
      <c r="C305" t="str">
        <f>""</f>
        <v/>
      </c>
    </row>
    <row r="306" spans="1:3" x14ac:dyDescent="0.25">
      <c r="A306" t="s">
        <v>456</v>
      </c>
      <c r="B306" t="str">
        <f>""</f>
        <v/>
      </c>
      <c r="C306" t="str">
        <f>""</f>
        <v/>
      </c>
    </row>
    <row r="307" spans="1:3" x14ac:dyDescent="0.25">
      <c r="A307" t="s">
        <v>526</v>
      </c>
      <c r="B307" t="str">
        <f>""</f>
        <v/>
      </c>
      <c r="C307" t="str">
        <f>""</f>
        <v/>
      </c>
    </row>
    <row r="308" spans="1:3" x14ac:dyDescent="0.25">
      <c r="A308" t="s">
        <v>554</v>
      </c>
      <c r="B308">
        <v>0.80910240202275607</v>
      </c>
      <c r="C308">
        <v>16</v>
      </c>
    </row>
    <row r="309" spans="1:3" x14ac:dyDescent="0.25">
      <c r="A309" t="s">
        <v>566</v>
      </c>
      <c r="B309">
        <v>1.124916909546454</v>
      </c>
      <c r="C309">
        <v>22</v>
      </c>
    </row>
    <row r="310" spans="1:3" x14ac:dyDescent="0.25">
      <c r="A310" t="s">
        <v>618</v>
      </c>
      <c r="B310">
        <v>0.46301655284176407</v>
      </c>
      <c r="C310">
        <v>12</v>
      </c>
    </row>
    <row r="311" spans="1:3" x14ac:dyDescent="0.25">
      <c r="A311" t="s">
        <v>654</v>
      </c>
      <c r="B311" t="str">
        <f>""</f>
        <v/>
      </c>
      <c r="C311" t="str">
        <f>""</f>
        <v/>
      </c>
    </row>
    <row r="312" spans="1:3" x14ac:dyDescent="0.25">
      <c r="A312" t="s">
        <v>394</v>
      </c>
      <c r="B312">
        <v>1.545197012619109</v>
      </c>
      <c r="C312">
        <v>18</v>
      </c>
    </row>
    <row r="313" spans="1:3" x14ac:dyDescent="0.25">
      <c r="A313" t="s">
        <v>406</v>
      </c>
      <c r="B313" t="str">
        <f>""</f>
        <v/>
      </c>
      <c r="C313" t="str">
        <f>""</f>
        <v/>
      </c>
    </row>
    <row r="314" spans="1:3" x14ac:dyDescent="0.25">
      <c r="A314" t="s">
        <v>454</v>
      </c>
      <c r="B314">
        <v>0.70677621698029869</v>
      </c>
      <c r="C314">
        <v>8</v>
      </c>
    </row>
    <row r="315" spans="1:3" x14ac:dyDescent="0.25">
      <c r="A315" t="s">
        <v>546</v>
      </c>
      <c r="B315">
        <v>0.66640870200782498</v>
      </c>
      <c r="C315">
        <v>31</v>
      </c>
    </row>
    <row r="316" spans="1:3" x14ac:dyDescent="0.25">
      <c r="A316" t="s">
        <v>612</v>
      </c>
      <c r="B316" t="str">
        <f>""</f>
        <v/>
      </c>
      <c r="C316" t="str">
        <f>""</f>
        <v/>
      </c>
    </row>
    <row r="317" spans="1:3" x14ac:dyDescent="0.25">
      <c r="A317" t="s">
        <v>7</v>
      </c>
      <c r="B317" t="str">
        <f>""</f>
        <v/>
      </c>
      <c r="C317" t="str">
        <f>""</f>
        <v/>
      </c>
    </row>
    <row r="318" spans="1:3" x14ac:dyDescent="0.25">
      <c r="A318" t="s">
        <v>19</v>
      </c>
      <c r="B318" t="str">
        <f>""</f>
        <v/>
      </c>
      <c r="C318" t="str">
        <f>""</f>
        <v/>
      </c>
    </row>
    <row r="319" spans="1:3" x14ac:dyDescent="0.25">
      <c r="A319" t="s">
        <v>133</v>
      </c>
      <c r="B319">
        <v>0.50893822762262231</v>
      </c>
      <c r="C319">
        <v>16</v>
      </c>
    </row>
    <row r="320" spans="1:3" x14ac:dyDescent="0.25">
      <c r="A320" t="s">
        <v>157</v>
      </c>
      <c r="B320" t="str">
        <f>""</f>
        <v/>
      </c>
      <c r="C320" t="str">
        <f>""</f>
        <v/>
      </c>
    </row>
    <row r="321" spans="1:3" x14ac:dyDescent="0.25">
      <c r="A321" t="s">
        <v>284</v>
      </c>
      <c r="B321">
        <v>0.68003223856538386</v>
      </c>
      <c r="C321">
        <v>27</v>
      </c>
    </row>
    <row r="322" spans="1:3" x14ac:dyDescent="0.25">
      <c r="A322" t="s">
        <v>356</v>
      </c>
      <c r="B322">
        <v>0.46928327645051193</v>
      </c>
      <c r="C322">
        <v>11</v>
      </c>
    </row>
    <row r="323" spans="1:3" x14ac:dyDescent="0.25">
      <c r="A323" t="s">
        <v>662</v>
      </c>
      <c r="B323" t="str">
        <f>""</f>
        <v/>
      </c>
      <c r="C323" t="str">
        <f>""</f>
        <v/>
      </c>
    </row>
    <row r="324" spans="1:3" x14ac:dyDescent="0.25">
      <c r="A324" t="s">
        <v>93</v>
      </c>
      <c r="B324">
        <v>1.0348186023861699</v>
      </c>
      <c r="C324">
        <v>17</v>
      </c>
    </row>
    <row r="325" spans="1:3" x14ac:dyDescent="0.25">
      <c r="A325" t="s">
        <v>338</v>
      </c>
      <c r="B325">
        <v>1.2174465382172348</v>
      </c>
      <c r="C325">
        <v>23</v>
      </c>
    </row>
    <row r="326" spans="1:3" x14ac:dyDescent="0.25">
      <c r="A326" t="s">
        <v>434</v>
      </c>
      <c r="B326" t="str">
        <f>""</f>
        <v/>
      </c>
      <c r="C326" t="str">
        <f>""</f>
        <v/>
      </c>
    </row>
    <row r="327" spans="1:3" x14ac:dyDescent="0.25">
      <c r="A327" t="s">
        <v>660</v>
      </c>
      <c r="B327" t="str">
        <f>""</f>
        <v/>
      </c>
      <c r="C327" t="str">
        <f>""</f>
        <v/>
      </c>
    </row>
    <row r="328" spans="1:3" x14ac:dyDescent="0.25">
      <c r="A328" t="s">
        <v>664</v>
      </c>
      <c r="B328">
        <v>0.58880039666553041</v>
      </c>
      <c r="C328">
        <v>19</v>
      </c>
    </row>
    <row r="329" spans="1:3" x14ac:dyDescent="0.25">
      <c r="A329" t="s">
        <v>670</v>
      </c>
      <c r="B329">
        <v>0.84827920504120213</v>
      </c>
      <c r="C329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329"/>
  <sheetViews>
    <sheetView topLeftCell="A283" workbookViewId="0">
      <selection activeCell="A299" sqref="A299"/>
    </sheetView>
  </sheetViews>
  <sheetFormatPr defaultRowHeight="15" x14ac:dyDescent="0.25"/>
  <cols>
    <col min="1" max="1" width="27.7109375" bestFit="1" customWidth="1"/>
    <col min="2" max="2" width="14.5703125" bestFit="1" customWidth="1"/>
    <col min="3" max="3" width="18.140625" bestFit="1" customWidth="1"/>
  </cols>
  <sheetData>
    <row r="1" spans="1:3" x14ac:dyDescent="0.25">
      <c r="A1" t="s">
        <v>0</v>
      </c>
      <c r="B1" t="s">
        <v>688</v>
      </c>
      <c r="C1" t="s">
        <v>674</v>
      </c>
    </row>
    <row r="4" spans="1:3" x14ac:dyDescent="0.25">
      <c r="A4" t="s">
        <v>141</v>
      </c>
      <c r="B4">
        <v>1.542744248161432</v>
      </c>
      <c r="C4">
        <v>588</v>
      </c>
    </row>
    <row r="5" spans="1:3" x14ac:dyDescent="0.25">
      <c r="A5" t="s">
        <v>32</v>
      </c>
      <c r="B5">
        <v>0.80651258915744639</v>
      </c>
      <c r="C5">
        <v>32</v>
      </c>
    </row>
    <row r="6" spans="1:3" x14ac:dyDescent="0.25">
      <c r="A6" t="s">
        <v>36</v>
      </c>
      <c r="B6">
        <v>0.82427409446492172</v>
      </c>
      <c r="C6">
        <v>371</v>
      </c>
    </row>
    <row r="7" spans="1:3" x14ac:dyDescent="0.25">
      <c r="A7" t="s">
        <v>54</v>
      </c>
      <c r="B7">
        <v>0.65265631118652923</v>
      </c>
      <c r="C7">
        <v>50</v>
      </c>
    </row>
    <row r="8" spans="1:3" x14ac:dyDescent="0.25">
      <c r="A8" t="s">
        <v>81</v>
      </c>
      <c r="B8">
        <v>0.58285784403951169</v>
      </c>
      <c r="C8">
        <v>95</v>
      </c>
    </row>
    <row r="9" spans="1:3" x14ac:dyDescent="0.25">
      <c r="A9" t="s">
        <v>91</v>
      </c>
      <c r="B9">
        <v>0.69269346928597164</v>
      </c>
      <c r="C9">
        <v>100</v>
      </c>
    </row>
    <row r="10" spans="1:3" x14ac:dyDescent="0.25">
      <c r="A10" t="s">
        <v>107</v>
      </c>
      <c r="B10">
        <v>0.69339686210749174</v>
      </c>
      <c r="C10">
        <v>319</v>
      </c>
    </row>
    <row r="11" spans="1:3" x14ac:dyDescent="0.25">
      <c r="A11" t="s">
        <v>159</v>
      </c>
      <c r="B11">
        <v>0.8428700318153759</v>
      </c>
      <c r="C11">
        <v>142</v>
      </c>
    </row>
    <row r="12" spans="1:3" x14ac:dyDescent="0.25">
      <c r="A12" t="s">
        <v>182</v>
      </c>
      <c r="B12">
        <v>0.79680250864273683</v>
      </c>
      <c r="C12">
        <v>124</v>
      </c>
    </row>
    <row r="13" spans="1:3" x14ac:dyDescent="0.25">
      <c r="A13" t="s">
        <v>210</v>
      </c>
      <c r="B13">
        <v>0.84654814992567706</v>
      </c>
      <c r="C13">
        <v>127</v>
      </c>
    </row>
    <row r="14" spans="1:3" x14ac:dyDescent="0.25">
      <c r="A14" t="s">
        <v>242</v>
      </c>
      <c r="B14">
        <v>0.49444088090656402</v>
      </c>
      <c r="C14">
        <v>37</v>
      </c>
    </row>
    <row r="15" spans="1:3" x14ac:dyDescent="0.25">
      <c r="A15" t="s">
        <v>246</v>
      </c>
      <c r="B15">
        <v>0.63421405322611524</v>
      </c>
      <c r="C15">
        <v>106</v>
      </c>
    </row>
    <row r="16" spans="1:3" x14ac:dyDescent="0.25">
      <c r="A16" t="s">
        <v>252</v>
      </c>
      <c r="B16">
        <v>0.92507524156502452</v>
      </c>
      <c r="C16">
        <v>146</v>
      </c>
    </row>
    <row r="17" spans="1:3" x14ac:dyDescent="0.25">
      <c r="A17" t="s">
        <v>256</v>
      </c>
      <c r="B17">
        <v>0.83439111639756069</v>
      </c>
      <c r="C17">
        <v>94</v>
      </c>
    </row>
    <row r="18" spans="1:3" x14ac:dyDescent="0.25">
      <c r="A18" t="s">
        <v>262</v>
      </c>
      <c r="B18">
        <v>0.79891111374127122</v>
      </c>
      <c r="C18">
        <v>189</v>
      </c>
    </row>
    <row r="19" spans="1:3" x14ac:dyDescent="0.25">
      <c r="A19" t="s">
        <v>272</v>
      </c>
      <c r="B19">
        <v>1.2758143749701913</v>
      </c>
      <c r="C19">
        <v>107</v>
      </c>
    </row>
    <row r="20" spans="1:3" x14ac:dyDescent="0.25">
      <c r="A20" t="s">
        <v>280</v>
      </c>
      <c r="B20">
        <v>0.74892640602965421</v>
      </c>
      <c r="C20">
        <v>94</v>
      </c>
    </row>
    <row r="21" spans="1:3" x14ac:dyDescent="0.25">
      <c r="A21" t="s">
        <v>286</v>
      </c>
      <c r="B21">
        <v>0.84793932108946224</v>
      </c>
      <c r="C21">
        <v>91</v>
      </c>
    </row>
    <row r="22" spans="1:3" x14ac:dyDescent="0.25">
      <c r="A22" t="s">
        <v>298</v>
      </c>
      <c r="B22">
        <v>0.65139067233490833</v>
      </c>
      <c r="C22">
        <v>209</v>
      </c>
    </row>
    <row r="23" spans="1:3" x14ac:dyDescent="0.25">
      <c r="A23" t="s">
        <v>300</v>
      </c>
      <c r="B23">
        <v>0.66447885872365819</v>
      </c>
      <c r="C23">
        <v>98</v>
      </c>
    </row>
    <row r="24" spans="1:3" x14ac:dyDescent="0.25">
      <c r="A24" t="s">
        <v>308</v>
      </c>
      <c r="B24">
        <v>0.72503172013775607</v>
      </c>
      <c r="C24">
        <v>68</v>
      </c>
    </row>
    <row r="25" spans="1:3" x14ac:dyDescent="0.25">
      <c r="A25" t="s">
        <v>314</v>
      </c>
      <c r="B25">
        <v>0.68283553779621153</v>
      </c>
      <c r="C25">
        <v>81</v>
      </c>
    </row>
    <row r="26" spans="1:3" x14ac:dyDescent="0.25">
      <c r="A26" t="s">
        <v>324</v>
      </c>
      <c r="B26">
        <v>0.71534413162332022</v>
      </c>
      <c r="C26">
        <v>56</v>
      </c>
    </row>
    <row r="27" spans="1:3" x14ac:dyDescent="0.25">
      <c r="A27" t="s">
        <v>350</v>
      </c>
      <c r="B27">
        <v>0.68266289095092414</v>
      </c>
      <c r="C27">
        <v>81</v>
      </c>
    </row>
    <row r="28" spans="1:3" x14ac:dyDescent="0.25">
      <c r="A28" t="s">
        <v>372</v>
      </c>
      <c r="B28">
        <v>0.62638653268954714</v>
      </c>
      <c r="C28">
        <v>48</v>
      </c>
    </row>
    <row r="29" spans="1:3" x14ac:dyDescent="0.25">
      <c r="A29" t="s">
        <v>430</v>
      </c>
      <c r="B29">
        <v>0.77858820158582842</v>
      </c>
      <c r="C29">
        <v>125</v>
      </c>
    </row>
    <row r="30" spans="1:3" x14ac:dyDescent="0.25">
      <c r="A30" t="s">
        <v>440</v>
      </c>
      <c r="B30">
        <v>0.68648802196761671</v>
      </c>
      <c r="C30">
        <v>87</v>
      </c>
    </row>
    <row r="31" spans="1:3" x14ac:dyDescent="0.25">
      <c r="A31" t="s">
        <v>524</v>
      </c>
      <c r="B31">
        <v>0.58036398677208123</v>
      </c>
      <c r="C31">
        <v>106</v>
      </c>
    </row>
    <row r="32" spans="1:3" x14ac:dyDescent="0.25">
      <c r="A32" t="s">
        <v>556</v>
      </c>
      <c r="B32">
        <v>0.74787098019348153</v>
      </c>
      <c r="C32">
        <v>62</v>
      </c>
    </row>
    <row r="33" spans="1:3" x14ac:dyDescent="0.25">
      <c r="A33" t="s">
        <v>592</v>
      </c>
      <c r="B33">
        <v>0.84121011899299503</v>
      </c>
      <c r="C33">
        <v>165</v>
      </c>
    </row>
    <row r="34" spans="1:3" x14ac:dyDescent="0.25">
      <c r="A34" t="s">
        <v>606</v>
      </c>
      <c r="B34">
        <v>0.6555534744334145</v>
      </c>
      <c r="C34">
        <v>56</v>
      </c>
    </row>
    <row r="35" spans="1:3" x14ac:dyDescent="0.25">
      <c r="A35" t="s">
        <v>608</v>
      </c>
      <c r="B35">
        <v>0.55415185080121121</v>
      </c>
      <c r="C35">
        <v>84</v>
      </c>
    </row>
    <row r="36" spans="1:3" x14ac:dyDescent="0.25">
      <c r="A36" t="s">
        <v>640</v>
      </c>
      <c r="B36">
        <v>0.97177654609101527</v>
      </c>
      <c r="C36">
        <v>1066</v>
      </c>
    </row>
    <row r="37" spans="1:3" x14ac:dyDescent="0.25">
      <c r="A37" t="s">
        <v>67</v>
      </c>
      <c r="B37">
        <v>1.3013995753327701</v>
      </c>
      <c r="C37">
        <v>114</v>
      </c>
    </row>
    <row r="38" spans="1:3" x14ac:dyDescent="0.25">
      <c r="A38" t="s">
        <v>101</v>
      </c>
      <c r="B38">
        <v>0.89340636808342366</v>
      </c>
      <c r="C38">
        <v>61</v>
      </c>
    </row>
    <row r="39" spans="1:3" x14ac:dyDescent="0.25">
      <c r="A39" t="s">
        <v>340</v>
      </c>
      <c r="B39">
        <v>1.2042200057593131</v>
      </c>
      <c r="C39">
        <v>276</v>
      </c>
    </row>
    <row r="40" spans="1:3" x14ac:dyDescent="0.25">
      <c r="A40" t="s">
        <v>410</v>
      </c>
      <c r="B40">
        <v>1.3827491567325219</v>
      </c>
      <c r="C40">
        <v>66</v>
      </c>
    </row>
    <row r="41" spans="1:3" x14ac:dyDescent="0.25">
      <c r="A41" t="s">
        <v>444</v>
      </c>
      <c r="B41">
        <v>1.058608411125012</v>
      </c>
      <c r="C41">
        <v>55</v>
      </c>
    </row>
    <row r="42" spans="1:3" x14ac:dyDescent="0.25">
      <c r="A42" t="s">
        <v>466</v>
      </c>
      <c r="B42">
        <v>1.0501947941956977</v>
      </c>
      <c r="C42">
        <v>93</v>
      </c>
    </row>
    <row r="43" spans="1:3" x14ac:dyDescent="0.25">
      <c r="A43" t="s">
        <v>540</v>
      </c>
      <c r="B43">
        <v>0.8256192144108081</v>
      </c>
      <c r="C43">
        <v>132</v>
      </c>
    </row>
    <row r="44" spans="1:3" x14ac:dyDescent="0.25">
      <c r="A44" t="s">
        <v>562</v>
      </c>
      <c r="B44">
        <v>1.0745998529494938</v>
      </c>
      <c r="C44">
        <v>57</v>
      </c>
    </row>
    <row r="45" spans="1:3" x14ac:dyDescent="0.25">
      <c r="A45" t="s">
        <v>594</v>
      </c>
      <c r="B45">
        <v>0.92585265490227109</v>
      </c>
      <c r="C45">
        <v>117</v>
      </c>
    </row>
    <row r="46" spans="1:3" x14ac:dyDescent="0.25">
      <c r="A46" t="s">
        <v>644</v>
      </c>
      <c r="B46">
        <v>1.6154289953020688</v>
      </c>
      <c r="C46">
        <v>98</v>
      </c>
    </row>
    <row r="47" spans="1:3" x14ac:dyDescent="0.25">
      <c r="A47" t="s">
        <v>312</v>
      </c>
      <c r="B47">
        <v>0.71976103933494073</v>
      </c>
      <c r="C47">
        <v>20</v>
      </c>
    </row>
    <row r="48" spans="1:3" x14ac:dyDescent="0.25">
      <c r="A48" t="s">
        <v>330</v>
      </c>
      <c r="B48">
        <v>1.0337280511018117</v>
      </c>
      <c r="C48">
        <v>145</v>
      </c>
    </row>
    <row r="49" spans="1:3" x14ac:dyDescent="0.25">
      <c r="A49" t="s">
        <v>532</v>
      </c>
      <c r="B49">
        <v>0.97430715935334877</v>
      </c>
      <c r="C49">
        <v>27</v>
      </c>
    </row>
    <row r="50" spans="1:3" x14ac:dyDescent="0.25">
      <c r="A50" t="s">
        <v>474</v>
      </c>
      <c r="B50">
        <v>1.0990466101694916</v>
      </c>
      <c r="C50">
        <v>83</v>
      </c>
    </row>
    <row r="51" spans="1:3" x14ac:dyDescent="0.25">
      <c r="A51" t="s">
        <v>652</v>
      </c>
      <c r="B51">
        <v>0.79664413657467914</v>
      </c>
      <c r="C51">
        <v>64</v>
      </c>
    </row>
    <row r="52" spans="1:3" x14ac:dyDescent="0.25">
      <c r="A52" t="s">
        <v>38</v>
      </c>
      <c r="B52">
        <v>1.0375806655700368</v>
      </c>
      <c r="C52">
        <v>41</v>
      </c>
    </row>
    <row r="53" spans="1:3" x14ac:dyDescent="0.25">
      <c r="A53" t="s">
        <v>174</v>
      </c>
      <c r="B53">
        <v>1.5946843853820598</v>
      </c>
      <c r="C53">
        <v>72</v>
      </c>
    </row>
    <row r="54" spans="1:3" x14ac:dyDescent="0.25">
      <c r="A54" t="s">
        <v>452</v>
      </c>
      <c r="B54">
        <v>1.3225401892600614</v>
      </c>
      <c r="C54">
        <v>58</v>
      </c>
    </row>
    <row r="55" spans="1:3" x14ac:dyDescent="0.25">
      <c r="A55" t="s">
        <v>480</v>
      </c>
      <c r="B55">
        <v>1.0727939455410782</v>
      </c>
      <c r="C55">
        <v>165</v>
      </c>
    </row>
    <row r="56" spans="1:3" x14ac:dyDescent="0.25">
      <c r="A56" t="s">
        <v>230</v>
      </c>
      <c r="B56">
        <v>1.3482574408547443</v>
      </c>
      <c r="C56">
        <v>53</v>
      </c>
    </row>
    <row r="57" spans="1:3" x14ac:dyDescent="0.25">
      <c r="A57" t="s">
        <v>368</v>
      </c>
      <c r="B57">
        <v>0.92880750765964637</v>
      </c>
      <c r="C57">
        <v>77</v>
      </c>
    </row>
    <row r="58" spans="1:3" x14ac:dyDescent="0.25">
      <c r="A58" t="s">
        <v>392</v>
      </c>
      <c r="B58">
        <v>1.0295040803515381</v>
      </c>
      <c r="C58">
        <v>41</v>
      </c>
    </row>
    <row r="59" spans="1:3" x14ac:dyDescent="0.25">
      <c r="A59" t="s">
        <v>518</v>
      </c>
      <c r="B59">
        <v>1.2141589614271038</v>
      </c>
      <c r="C59">
        <v>26</v>
      </c>
    </row>
    <row r="60" spans="1:3" x14ac:dyDescent="0.25">
      <c r="A60" t="s">
        <v>552</v>
      </c>
      <c r="B60">
        <v>3.7812191421208543</v>
      </c>
      <c r="C60">
        <v>157</v>
      </c>
    </row>
    <row r="61" spans="1:3" x14ac:dyDescent="0.25">
      <c r="A61" t="s">
        <v>56</v>
      </c>
      <c r="B61">
        <v>0.76081871089326236</v>
      </c>
      <c r="C61">
        <v>348</v>
      </c>
    </row>
    <row r="62" spans="1:3" x14ac:dyDescent="0.25">
      <c r="A62" t="s">
        <v>153</v>
      </c>
      <c r="B62">
        <v>1.0144680205548287</v>
      </c>
      <c r="C62">
        <v>107</v>
      </c>
    </row>
    <row r="63" spans="1:3" x14ac:dyDescent="0.25">
      <c r="A63" t="s">
        <v>178</v>
      </c>
      <c r="B63">
        <v>1.0754862668676692</v>
      </c>
      <c r="C63">
        <v>117</v>
      </c>
    </row>
    <row r="64" spans="1:3" x14ac:dyDescent="0.25">
      <c r="A64" t="s">
        <v>468</v>
      </c>
      <c r="B64">
        <v>1.1790827654850318</v>
      </c>
      <c r="C64">
        <v>77</v>
      </c>
    </row>
    <row r="65" spans="1:3" x14ac:dyDescent="0.25">
      <c r="A65" t="s">
        <v>488</v>
      </c>
      <c r="B65">
        <v>0.92492232097694926</v>
      </c>
      <c r="C65">
        <v>64</v>
      </c>
    </row>
    <row r="66" spans="1:3" x14ac:dyDescent="0.25">
      <c r="A66" t="s">
        <v>604</v>
      </c>
      <c r="B66">
        <v>1.4417440349820971</v>
      </c>
      <c r="C66">
        <v>91</v>
      </c>
    </row>
    <row r="67" spans="1:3" x14ac:dyDescent="0.25">
      <c r="A67" t="s">
        <v>658</v>
      </c>
      <c r="B67">
        <v>0.91204311476542532</v>
      </c>
      <c r="C67">
        <v>66</v>
      </c>
    </row>
    <row r="68" spans="1:3" x14ac:dyDescent="0.25">
      <c r="A68" t="s">
        <v>75</v>
      </c>
      <c r="B68">
        <v>1.0204339796081872</v>
      </c>
      <c r="C68">
        <v>121</v>
      </c>
    </row>
    <row r="69" spans="1:3" x14ac:dyDescent="0.25">
      <c r="A69" t="s">
        <v>103</v>
      </c>
      <c r="B69">
        <v>1.1017549382230267</v>
      </c>
      <c r="C69">
        <v>56</v>
      </c>
    </row>
    <row r="70" spans="1:3" x14ac:dyDescent="0.25">
      <c r="A70" t="s">
        <v>310</v>
      </c>
      <c r="B70">
        <v>1.1725379274877861</v>
      </c>
      <c r="C70">
        <v>114</v>
      </c>
    </row>
    <row r="71" spans="1:3" x14ac:dyDescent="0.25">
      <c r="A71" t="s">
        <v>318</v>
      </c>
      <c r="B71">
        <v>1.3437877555045985</v>
      </c>
      <c r="C71">
        <v>327</v>
      </c>
    </row>
    <row r="72" spans="1:3" x14ac:dyDescent="0.25">
      <c r="A72" t="s">
        <v>602</v>
      </c>
      <c r="B72">
        <v>1.4458372520669858</v>
      </c>
      <c r="C72">
        <v>103</v>
      </c>
    </row>
    <row r="73" spans="1:3" x14ac:dyDescent="0.25">
      <c r="A73" t="s">
        <v>266</v>
      </c>
      <c r="B73">
        <v>1.4763500085174039</v>
      </c>
      <c r="C73">
        <v>26</v>
      </c>
    </row>
    <row r="74" spans="1:3" x14ac:dyDescent="0.25">
      <c r="A74" t="s">
        <v>358</v>
      </c>
      <c r="B74">
        <v>1.1418783899514702</v>
      </c>
      <c r="C74">
        <v>24</v>
      </c>
    </row>
    <row r="75" spans="1:3" x14ac:dyDescent="0.25">
      <c r="A75" t="s">
        <v>432</v>
      </c>
      <c r="B75">
        <v>1.0907870448061754</v>
      </c>
      <c r="C75">
        <v>13</v>
      </c>
    </row>
    <row r="76" spans="1:3" x14ac:dyDescent="0.25">
      <c r="A76" t="s">
        <v>542</v>
      </c>
      <c r="B76">
        <v>1.2110869505381079</v>
      </c>
      <c r="C76">
        <v>44</v>
      </c>
    </row>
    <row r="77" spans="1:3" x14ac:dyDescent="0.25">
      <c r="A77" t="s">
        <v>163</v>
      </c>
      <c r="B77">
        <v>1.9617459538989701</v>
      </c>
      <c r="C77">
        <v>44</v>
      </c>
    </row>
    <row r="78" spans="1:3" x14ac:dyDescent="0.25">
      <c r="A78" t="s">
        <v>180</v>
      </c>
      <c r="B78">
        <v>1.1988945785580751</v>
      </c>
      <c r="C78">
        <v>59</v>
      </c>
    </row>
    <row r="79" spans="1:3" x14ac:dyDescent="0.25">
      <c r="A79" t="s">
        <v>400</v>
      </c>
      <c r="B79">
        <v>0.74720646673233027</v>
      </c>
      <c r="C79">
        <v>22</v>
      </c>
    </row>
    <row r="80" spans="1:3" x14ac:dyDescent="0.25">
      <c r="A80" t="s">
        <v>127</v>
      </c>
      <c r="B80">
        <v>0.69008046044517535</v>
      </c>
      <c r="C80">
        <v>94</v>
      </c>
    </row>
    <row r="81" spans="1:3" x14ac:dyDescent="0.25">
      <c r="A81" t="s">
        <v>248</v>
      </c>
      <c r="B81">
        <v>1.0157685982393343</v>
      </c>
      <c r="C81">
        <v>21</v>
      </c>
    </row>
    <row r="82" spans="1:3" x14ac:dyDescent="0.25">
      <c r="A82" t="s">
        <v>610</v>
      </c>
      <c r="B82">
        <v>0.69298413305295359</v>
      </c>
      <c r="C82">
        <v>87</v>
      </c>
    </row>
    <row r="83" spans="1:3" x14ac:dyDescent="0.25">
      <c r="A83" t="s">
        <v>129</v>
      </c>
      <c r="B83">
        <v>0.79398136096214922</v>
      </c>
      <c r="C83">
        <v>61</v>
      </c>
    </row>
    <row r="84" spans="1:3" x14ac:dyDescent="0.25">
      <c r="A84" t="s">
        <v>61</v>
      </c>
      <c r="B84">
        <v>1.1468747662619363</v>
      </c>
      <c r="C84">
        <v>46</v>
      </c>
    </row>
    <row r="85" spans="1:3" x14ac:dyDescent="0.25">
      <c r="A85" t="s">
        <v>63</v>
      </c>
      <c r="B85">
        <v>0.99474570218844061</v>
      </c>
      <c r="C85">
        <v>39</v>
      </c>
    </row>
    <row r="86" spans="1:3" x14ac:dyDescent="0.25">
      <c r="A86" t="s">
        <v>306</v>
      </c>
      <c r="B86">
        <v>1.0855084620318747</v>
      </c>
      <c r="C86">
        <v>66</v>
      </c>
    </row>
    <row r="87" spans="1:3" x14ac:dyDescent="0.25">
      <c r="A87" t="s">
        <v>198</v>
      </c>
      <c r="B87">
        <v>0.84173356053296111</v>
      </c>
      <c r="C87">
        <v>41</v>
      </c>
    </row>
    <row r="88" spans="1:3" x14ac:dyDescent="0.25">
      <c r="A88" t="s">
        <v>380</v>
      </c>
      <c r="B88">
        <v>0.9608455440787893</v>
      </c>
      <c r="C88">
        <v>40</v>
      </c>
    </row>
    <row r="89" spans="1:3" x14ac:dyDescent="0.25">
      <c r="A89" t="s">
        <v>386</v>
      </c>
      <c r="B89">
        <v>1.2057635497678907</v>
      </c>
      <c r="C89">
        <v>20</v>
      </c>
    </row>
    <row r="90" spans="1:3" x14ac:dyDescent="0.25">
      <c r="A90" t="s">
        <v>672</v>
      </c>
      <c r="B90">
        <v>0.93236313517238578</v>
      </c>
      <c r="C90">
        <v>46</v>
      </c>
    </row>
    <row r="91" spans="1:3" x14ac:dyDescent="0.25">
      <c r="A91" t="s">
        <v>170</v>
      </c>
      <c r="B91">
        <v>1.1331587429492345</v>
      </c>
      <c r="C91">
        <v>90</v>
      </c>
    </row>
    <row r="92" spans="1:3" x14ac:dyDescent="0.25">
      <c r="A92" t="s">
        <v>320</v>
      </c>
      <c r="B92">
        <v>1.2235421062265768</v>
      </c>
      <c r="C92">
        <v>127</v>
      </c>
    </row>
    <row r="93" spans="1:3" x14ac:dyDescent="0.25">
      <c r="A93" t="s">
        <v>462</v>
      </c>
      <c r="B93" t="str">
        <f>""</f>
        <v/>
      </c>
      <c r="C93" t="str">
        <f>""</f>
        <v/>
      </c>
    </row>
    <row r="94" spans="1:3" x14ac:dyDescent="0.25">
      <c r="A94" t="s">
        <v>404</v>
      </c>
      <c r="B94">
        <v>1.10405461525216</v>
      </c>
      <c r="C94">
        <v>109</v>
      </c>
    </row>
    <row r="95" spans="1:3" x14ac:dyDescent="0.25">
      <c r="A95" t="s">
        <v>274</v>
      </c>
      <c r="B95">
        <v>0.6323698991927984</v>
      </c>
      <c r="C95">
        <v>17</v>
      </c>
    </row>
    <row r="96" spans="1:3" x14ac:dyDescent="0.25">
      <c r="A96" t="s">
        <v>572</v>
      </c>
      <c r="B96">
        <v>1.1042840558371323</v>
      </c>
      <c r="C96">
        <v>39</v>
      </c>
    </row>
    <row r="97" spans="1:3" x14ac:dyDescent="0.25">
      <c r="A97" t="s">
        <v>484</v>
      </c>
      <c r="B97">
        <v>0.87982832618025753</v>
      </c>
      <c r="C97">
        <v>41</v>
      </c>
    </row>
    <row r="98" spans="1:3" x14ac:dyDescent="0.25">
      <c r="A98" t="s">
        <v>544</v>
      </c>
      <c r="B98">
        <v>1.1855479758225953</v>
      </c>
      <c r="C98">
        <v>61</v>
      </c>
    </row>
    <row r="99" spans="1:3" x14ac:dyDescent="0.25">
      <c r="A99" t="s">
        <v>49</v>
      </c>
      <c r="B99">
        <v>0.59748260661745178</v>
      </c>
      <c r="C99">
        <v>45</v>
      </c>
    </row>
    <row r="100" spans="1:3" x14ac:dyDescent="0.25">
      <c r="A100" t="s">
        <v>87</v>
      </c>
      <c r="B100">
        <v>0.58719371475130755</v>
      </c>
      <c r="C100">
        <v>129</v>
      </c>
    </row>
    <row r="101" spans="1:3" x14ac:dyDescent="0.25">
      <c r="A101" t="s">
        <v>390</v>
      </c>
      <c r="B101">
        <v>0.51218575269964572</v>
      </c>
      <c r="C101">
        <v>24</v>
      </c>
    </row>
    <row r="102" spans="1:3" x14ac:dyDescent="0.25">
      <c r="A102" t="s">
        <v>496</v>
      </c>
      <c r="B102">
        <v>0.50101676932598505</v>
      </c>
      <c r="C102">
        <v>34</v>
      </c>
    </row>
    <row r="103" spans="1:3" x14ac:dyDescent="0.25">
      <c r="A103" t="s">
        <v>149</v>
      </c>
      <c r="B103">
        <v>0.79041182068943272</v>
      </c>
      <c r="C103">
        <v>49</v>
      </c>
    </row>
    <row r="104" spans="1:3" x14ac:dyDescent="0.25">
      <c r="A104" t="s">
        <v>296</v>
      </c>
      <c r="B104" t="str">
        <f>""</f>
        <v/>
      </c>
      <c r="C104" t="str">
        <f>""</f>
        <v/>
      </c>
    </row>
    <row r="105" spans="1:3" x14ac:dyDescent="0.25">
      <c r="A105" t="s">
        <v>418</v>
      </c>
      <c r="B105">
        <v>1.193225558121632</v>
      </c>
      <c r="C105">
        <v>62</v>
      </c>
    </row>
    <row r="106" spans="1:3" x14ac:dyDescent="0.25">
      <c r="A106" t="s">
        <v>588</v>
      </c>
      <c r="B106">
        <v>0.83123545337956584</v>
      </c>
      <c r="C106">
        <v>35</v>
      </c>
    </row>
    <row r="107" spans="1:3" x14ac:dyDescent="0.25">
      <c r="A107" t="s">
        <v>71</v>
      </c>
      <c r="B107">
        <v>0.76704474008500367</v>
      </c>
      <c r="C107">
        <v>61</v>
      </c>
    </row>
    <row r="108" spans="1:3" x14ac:dyDescent="0.25">
      <c r="A108" t="s">
        <v>420</v>
      </c>
      <c r="B108">
        <v>0.81970134359741975</v>
      </c>
      <c r="C108">
        <v>69</v>
      </c>
    </row>
    <row r="109" spans="1:3" x14ac:dyDescent="0.25">
      <c r="A109" t="s">
        <v>560</v>
      </c>
      <c r="B109">
        <v>1.0349434544530796</v>
      </c>
      <c r="C109">
        <v>55</v>
      </c>
    </row>
    <row r="110" spans="1:3" x14ac:dyDescent="0.25">
      <c r="A110" t="s">
        <v>646</v>
      </c>
      <c r="B110">
        <v>0.69904784861998315</v>
      </c>
      <c r="C110">
        <v>58</v>
      </c>
    </row>
    <row r="111" spans="1:3" x14ac:dyDescent="0.25">
      <c r="A111" t="s">
        <v>416</v>
      </c>
      <c r="B111">
        <v>0.76255838337622728</v>
      </c>
      <c r="C111">
        <v>32</v>
      </c>
    </row>
    <row r="112" spans="1:3" x14ac:dyDescent="0.25">
      <c r="A112" t="s">
        <v>332</v>
      </c>
      <c r="B112">
        <v>0.77533039647577096</v>
      </c>
      <c r="C112">
        <v>44</v>
      </c>
    </row>
    <row r="113" spans="1:3" x14ac:dyDescent="0.25">
      <c r="A113" t="s">
        <v>52</v>
      </c>
      <c r="B113">
        <v>0.69799383063517439</v>
      </c>
      <c r="C113">
        <v>31</v>
      </c>
    </row>
    <row r="114" spans="1:3" x14ac:dyDescent="0.25">
      <c r="A114" t="s">
        <v>117</v>
      </c>
      <c r="B114">
        <v>0.69678318429915231</v>
      </c>
      <c r="C114">
        <v>42</v>
      </c>
    </row>
    <row r="115" spans="1:3" x14ac:dyDescent="0.25">
      <c r="A115" t="s">
        <v>522</v>
      </c>
      <c r="B115">
        <v>1.0104837691044586</v>
      </c>
      <c r="C115">
        <v>112</v>
      </c>
    </row>
    <row r="116" spans="1:3" x14ac:dyDescent="0.25">
      <c r="A116" t="s">
        <v>584</v>
      </c>
      <c r="B116">
        <v>1.025232101156234</v>
      </c>
      <c r="C116">
        <v>36</v>
      </c>
    </row>
    <row r="117" spans="1:3" x14ac:dyDescent="0.25">
      <c r="A117" t="s">
        <v>344</v>
      </c>
      <c r="B117">
        <v>0.98784790278322232</v>
      </c>
      <c r="C117">
        <v>63</v>
      </c>
    </row>
    <row r="118" spans="1:3" x14ac:dyDescent="0.25">
      <c r="A118" t="s">
        <v>73</v>
      </c>
      <c r="B118">
        <v>1.2647748700731269</v>
      </c>
      <c r="C118">
        <v>55</v>
      </c>
    </row>
    <row r="119" spans="1:3" x14ac:dyDescent="0.25">
      <c r="A119" t="s">
        <v>626</v>
      </c>
      <c r="B119">
        <v>0.59314795482585181</v>
      </c>
      <c r="C119">
        <v>25</v>
      </c>
    </row>
    <row r="120" spans="1:3" x14ac:dyDescent="0.25">
      <c r="A120" t="s">
        <v>428</v>
      </c>
      <c r="B120">
        <v>0.72981849143814792</v>
      </c>
      <c r="C120">
        <v>54</v>
      </c>
    </row>
    <row r="121" spans="1:3" x14ac:dyDescent="0.25">
      <c r="A121" t="s">
        <v>486</v>
      </c>
      <c r="B121">
        <v>1.1102886750555143</v>
      </c>
      <c r="C121">
        <v>57</v>
      </c>
    </row>
    <row r="122" spans="1:3" x14ac:dyDescent="0.25">
      <c r="A122" t="s">
        <v>650</v>
      </c>
      <c r="B122">
        <v>0.73166064453674617</v>
      </c>
      <c r="C122">
        <v>65</v>
      </c>
    </row>
    <row r="123" spans="1:3" x14ac:dyDescent="0.25">
      <c r="A123" t="s">
        <v>656</v>
      </c>
      <c r="B123">
        <v>0.63974565263749683</v>
      </c>
      <c r="C123">
        <v>33</v>
      </c>
    </row>
    <row r="124" spans="1:3" x14ac:dyDescent="0.25">
      <c r="A124" t="s">
        <v>360</v>
      </c>
      <c r="B124">
        <v>0.79837929004121633</v>
      </c>
      <c r="C124">
        <v>80</v>
      </c>
    </row>
    <row r="125" spans="1:3" x14ac:dyDescent="0.25">
      <c r="A125" t="s">
        <v>85</v>
      </c>
      <c r="B125">
        <v>0.54757262858930855</v>
      </c>
      <c r="C125">
        <v>91</v>
      </c>
    </row>
    <row r="126" spans="1:3" x14ac:dyDescent="0.25">
      <c r="A126" t="s">
        <v>422</v>
      </c>
      <c r="B126">
        <v>0.86526781702913624</v>
      </c>
      <c r="C126">
        <v>52</v>
      </c>
    </row>
    <row r="127" spans="1:3" x14ac:dyDescent="0.25">
      <c r="A127" t="s">
        <v>520</v>
      </c>
      <c r="B127">
        <v>0.7979109241259249</v>
      </c>
      <c r="C127">
        <v>55</v>
      </c>
    </row>
    <row r="128" spans="1:3" x14ac:dyDescent="0.25">
      <c r="A128" t="s">
        <v>294</v>
      </c>
      <c r="B128">
        <v>1.1866727521679599</v>
      </c>
      <c r="C128">
        <v>26</v>
      </c>
    </row>
    <row r="129" spans="1:3" x14ac:dyDescent="0.25">
      <c r="A129" t="s">
        <v>26</v>
      </c>
      <c r="B129">
        <v>0.72265213332931855</v>
      </c>
      <c r="C129">
        <v>24</v>
      </c>
    </row>
    <row r="130" spans="1:3" x14ac:dyDescent="0.25">
      <c r="A130" t="s">
        <v>135</v>
      </c>
      <c r="B130">
        <v>0.53979892490047454</v>
      </c>
      <c r="C130">
        <v>24</v>
      </c>
    </row>
    <row r="131" spans="1:3" x14ac:dyDescent="0.25">
      <c r="A131" t="s">
        <v>490</v>
      </c>
      <c r="B131">
        <v>0.87841884607706133</v>
      </c>
      <c r="C131">
        <v>44</v>
      </c>
    </row>
    <row r="132" spans="1:3" x14ac:dyDescent="0.25">
      <c r="A132" t="s">
        <v>666</v>
      </c>
      <c r="B132">
        <v>0.90452773460391878</v>
      </c>
      <c r="C132">
        <v>71</v>
      </c>
    </row>
    <row r="133" spans="1:3" x14ac:dyDescent="0.25">
      <c r="A133" t="s">
        <v>105</v>
      </c>
      <c r="B133">
        <v>0.62098188194038584</v>
      </c>
      <c r="C133">
        <v>34</v>
      </c>
    </row>
    <row r="134" spans="1:3" x14ac:dyDescent="0.25">
      <c r="A134" t="s">
        <v>184</v>
      </c>
      <c r="B134">
        <v>0.74003594460302358</v>
      </c>
      <c r="C134">
        <v>7</v>
      </c>
    </row>
    <row r="135" spans="1:3" x14ac:dyDescent="0.25">
      <c r="A135" t="s">
        <v>222</v>
      </c>
      <c r="B135">
        <v>0.95510983763132762</v>
      </c>
      <c r="C135">
        <v>14</v>
      </c>
    </row>
    <row r="136" spans="1:3" x14ac:dyDescent="0.25">
      <c r="A136" t="s">
        <v>288</v>
      </c>
      <c r="B136">
        <v>1.1398746137924829</v>
      </c>
      <c r="C136">
        <v>38</v>
      </c>
    </row>
    <row r="137" spans="1:3" x14ac:dyDescent="0.25">
      <c r="A137" t="s">
        <v>492</v>
      </c>
      <c r="B137">
        <v>0.73732718894009219</v>
      </c>
      <c r="C137">
        <v>8</v>
      </c>
    </row>
    <row r="138" spans="1:3" x14ac:dyDescent="0.25">
      <c r="A138" t="s">
        <v>11</v>
      </c>
      <c r="B138" t="str">
        <f>""</f>
        <v/>
      </c>
      <c r="C138" t="str">
        <f>""</f>
        <v/>
      </c>
    </row>
    <row r="139" spans="1:3" x14ac:dyDescent="0.25">
      <c r="A139" t="s">
        <v>41</v>
      </c>
      <c r="B139">
        <v>0.47744091668656002</v>
      </c>
      <c r="C139">
        <v>6</v>
      </c>
    </row>
    <row r="140" spans="1:3" x14ac:dyDescent="0.25">
      <c r="A140" t="s">
        <v>113</v>
      </c>
      <c r="B140">
        <v>0.71876946667305575</v>
      </c>
      <c r="C140">
        <v>15</v>
      </c>
    </row>
    <row r="141" spans="1:3" x14ac:dyDescent="0.25">
      <c r="A141" t="s">
        <v>145</v>
      </c>
      <c r="B141" t="str">
        <f>""</f>
        <v/>
      </c>
      <c r="C141" t="str">
        <f>""</f>
        <v/>
      </c>
    </row>
    <row r="142" spans="1:3" x14ac:dyDescent="0.25">
      <c r="A142" t="s">
        <v>206</v>
      </c>
      <c r="B142" t="str">
        <f>""</f>
        <v/>
      </c>
      <c r="C142" t="str">
        <f>""</f>
        <v/>
      </c>
    </row>
    <row r="143" spans="1:3" x14ac:dyDescent="0.25">
      <c r="A143" t="s">
        <v>504</v>
      </c>
      <c r="B143">
        <v>0.80901113946107406</v>
      </c>
      <c r="C143">
        <v>13</v>
      </c>
    </row>
    <row r="144" spans="1:3" x14ac:dyDescent="0.25">
      <c r="A144" t="s">
        <v>15</v>
      </c>
      <c r="B144">
        <v>1.4018306258761442</v>
      </c>
      <c r="C144">
        <v>34</v>
      </c>
    </row>
    <row r="145" spans="1:3" x14ac:dyDescent="0.25">
      <c r="A145" t="s">
        <v>65</v>
      </c>
      <c r="B145">
        <v>1.1363636363636362</v>
      </c>
      <c r="C145">
        <v>11</v>
      </c>
    </row>
    <row r="146" spans="1:3" x14ac:dyDescent="0.25">
      <c r="A146" t="s">
        <v>131</v>
      </c>
      <c r="B146">
        <v>1.5254472333934266</v>
      </c>
      <c r="C146">
        <v>44</v>
      </c>
    </row>
    <row r="147" spans="1:3" x14ac:dyDescent="0.25">
      <c r="A147" t="s">
        <v>172</v>
      </c>
      <c r="B147" t="str">
        <f>""</f>
        <v/>
      </c>
      <c r="C147" t="str">
        <f>""</f>
        <v/>
      </c>
    </row>
    <row r="148" spans="1:3" x14ac:dyDescent="0.25">
      <c r="A148" t="s">
        <v>216</v>
      </c>
      <c r="B148">
        <v>0.53916660248016635</v>
      </c>
      <c r="C148">
        <v>14</v>
      </c>
    </row>
    <row r="149" spans="1:3" x14ac:dyDescent="0.25">
      <c r="A149" t="s">
        <v>278</v>
      </c>
      <c r="B149">
        <v>0.65061808718282377</v>
      </c>
      <c r="C149">
        <v>12</v>
      </c>
    </row>
    <row r="150" spans="1:3" x14ac:dyDescent="0.25">
      <c r="A150" t="s">
        <v>378</v>
      </c>
      <c r="B150">
        <v>1.5865146256817055</v>
      </c>
      <c r="C150">
        <v>16</v>
      </c>
    </row>
    <row r="151" spans="1:3" x14ac:dyDescent="0.25">
      <c r="A151" t="s">
        <v>494</v>
      </c>
      <c r="B151" t="str">
        <f>""</f>
        <v/>
      </c>
      <c r="C151" t="str">
        <f>""</f>
        <v/>
      </c>
    </row>
    <row r="152" spans="1:3" x14ac:dyDescent="0.25">
      <c r="A152" t="s">
        <v>186</v>
      </c>
      <c r="B152">
        <v>0.57310239429444731</v>
      </c>
      <c r="C152">
        <v>9</v>
      </c>
    </row>
    <row r="153" spans="1:3" x14ac:dyDescent="0.25">
      <c r="A153" t="s">
        <v>218</v>
      </c>
      <c r="B153">
        <v>0.72710214612407642</v>
      </c>
      <c r="C153">
        <v>31</v>
      </c>
    </row>
    <row r="154" spans="1:3" x14ac:dyDescent="0.25">
      <c r="A154" t="s">
        <v>352</v>
      </c>
      <c r="B154">
        <v>1.0670731707317074</v>
      </c>
      <c r="C154">
        <v>7</v>
      </c>
    </row>
    <row r="155" spans="1:3" x14ac:dyDescent="0.25">
      <c r="A155" t="s">
        <v>374</v>
      </c>
      <c r="B155">
        <v>0.5126702797714956</v>
      </c>
      <c r="C155">
        <v>7</v>
      </c>
    </row>
    <row r="156" spans="1:3" x14ac:dyDescent="0.25">
      <c r="A156" t="s">
        <v>498</v>
      </c>
      <c r="B156" t="str">
        <f>""</f>
        <v/>
      </c>
      <c r="C156" t="str">
        <f>""</f>
        <v/>
      </c>
    </row>
    <row r="157" spans="1:3" x14ac:dyDescent="0.25">
      <c r="A157" t="s">
        <v>570</v>
      </c>
      <c r="B157">
        <v>0.71341642536405214</v>
      </c>
      <c r="C157">
        <v>17</v>
      </c>
    </row>
    <row r="158" spans="1:3" x14ac:dyDescent="0.25">
      <c r="A158" t="s">
        <v>590</v>
      </c>
      <c r="B158">
        <v>1.025509550057685</v>
      </c>
      <c r="C158">
        <v>8</v>
      </c>
    </row>
    <row r="159" spans="1:3" x14ac:dyDescent="0.25">
      <c r="A159" t="s">
        <v>628</v>
      </c>
      <c r="B159" t="str">
        <f>""</f>
        <v/>
      </c>
      <c r="C159" t="str">
        <f>""</f>
        <v/>
      </c>
    </row>
    <row r="160" spans="1:3" x14ac:dyDescent="0.25">
      <c r="A160" t="s">
        <v>139</v>
      </c>
      <c r="B160">
        <v>0.92919531685560297</v>
      </c>
      <c r="C160">
        <v>15</v>
      </c>
    </row>
    <row r="161" spans="1:3" x14ac:dyDescent="0.25">
      <c r="A161" t="s">
        <v>188</v>
      </c>
      <c r="B161">
        <v>0.81788440567066523</v>
      </c>
      <c r="C161">
        <v>27</v>
      </c>
    </row>
    <row r="162" spans="1:3" x14ac:dyDescent="0.25">
      <c r="A162" t="s">
        <v>376</v>
      </c>
      <c r="B162" t="str">
        <f>""</f>
        <v/>
      </c>
      <c r="C162" t="str">
        <f>""</f>
        <v/>
      </c>
    </row>
    <row r="163" spans="1:3" x14ac:dyDescent="0.25">
      <c r="A163" t="s">
        <v>426</v>
      </c>
      <c r="B163" t="str">
        <f>""</f>
        <v/>
      </c>
      <c r="C163" t="str">
        <f>""</f>
        <v/>
      </c>
    </row>
    <row r="164" spans="1:3" x14ac:dyDescent="0.25">
      <c r="A164" t="s">
        <v>630</v>
      </c>
      <c r="B164">
        <v>0.7962487835088029</v>
      </c>
      <c r="C164">
        <v>18</v>
      </c>
    </row>
    <row r="165" spans="1:3" x14ac:dyDescent="0.25">
      <c r="A165" t="s">
        <v>642</v>
      </c>
      <c r="B165" t="str">
        <f>""</f>
        <v/>
      </c>
      <c r="C165" t="str">
        <f>""</f>
        <v/>
      </c>
    </row>
    <row r="166" spans="1:3" x14ac:dyDescent="0.25">
      <c r="A166" t="s">
        <v>202</v>
      </c>
      <c r="B166">
        <v>0.47970395413116473</v>
      </c>
      <c r="C166">
        <v>21</v>
      </c>
    </row>
    <row r="167" spans="1:3" x14ac:dyDescent="0.25">
      <c r="A167" t="s">
        <v>268</v>
      </c>
      <c r="B167">
        <v>0.63429417154133483</v>
      </c>
      <c r="C167">
        <v>18</v>
      </c>
    </row>
    <row r="168" spans="1:3" x14ac:dyDescent="0.25">
      <c r="A168" t="s">
        <v>322</v>
      </c>
      <c r="B168">
        <v>0.76005168351447894</v>
      </c>
      <c r="C168">
        <v>20</v>
      </c>
    </row>
    <row r="169" spans="1:3" x14ac:dyDescent="0.25">
      <c r="A169" t="s">
        <v>450</v>
      </c>
      <c r="B169">
        <v>0.47422261364406204</v>
      </c>
      <c r="C169">
        <v>7</v>
      </c>
    </row>
    <row r="170" spans="1:3" x14ac:dyDescent="0.25">
      <c r="A170" t="s">
        <v>620</v>
      </c>
      <c r="B170">
        <v>0.72900602831908035</v>
      </c>
      <c r="C170">
        <v>26</v>
      </c>
    </row>
    <row r="171" spans="1:3" x14ac:dyDescent="0.25">
      <c r="A171" t="s">
        <v>43</v>
      </c>
      <c r="B171">
        <v>0.85306662744521256</v>
      </c>
      <c r="C171">
        <v>58</v>
      </c>
    </row>
    <row r="172" spans="1:3" x14ac:dyDescent="0.25">
      <c r="A172" t="s">
        <v>77</v>
      </c>
      <c r="B172">
        <v>1.3489208633093526</v>
      </c>
      <c r="C172">
        <v>42</v>
      </c>
    </row>
    <row r="173" spans="1:3" x14ac:dyDescent="0.25">
      <c r="A173" t="s">
        <v>83</v>
      </c>
      <c r="B173">
        <v>0.74794315632011965</v>
      </c>
      <c r="C173">
        <v>19</v>
      </c>
    </row>
    <row r="174" spans="1:3" x14ac:dyDescent="0.25">
      <c r="A174" t="s">
        <v>115</v>
      </c>
      <c r="B174">
        <v>1.3481392131124279</v>
      </c>
      <c r="C174">
        <v>38</v>
      </c>
    </row>
    <row r="175" spans="1:3" x14ac:dyDescent="0.25">
      <c r="A175" t="s">
        <v>121</v>
      </c>
      <c r="B175">
        <v>0.87280917857394247</v>
      </c>
      <c r="C175">
        <v>62</v>
      </c>
    </row>
    <row r="176" spans="1:3" x14ac:dyDescent="0.25">
      <c r="A176" t="s">
        <v>143</v>
      </c>
      <c r="B176">
        <v>0.86172982896536221</v>
      </c>
      <c r="C176">
        <v>46</v>
      </c>
    </row>
    <row r="177" spans="1:3" x14ac:dyDescent="0.25">
      <c r="A177" t="s">
        <v>212</v>
      </c>
      <c r="B177">
        <v>1.4433241177427225</v>
      </c>
      <c r="C177">
        <v>71</v>
      </c>
    </row>
    <row r="178" spans="1:3" x14ac:dyDescent="0.25">
      <c r="A178" t="s">
        <v>258</v>
      </c>
      <c r="B178">
        <v>0.9337552523732946</v>
      </c>
      <c r="C178">
        <v>18</v>
      </c>
    </row>
    <row r="179" spans="1:3" x14ac:dyDescent="0.25">
      <c r="A179" t="s">
        <v>336</v>
      </c>
      <c r="B179">
        <v>0.569383439075972</v>
      </c>
      <c r="C179">
        <v>7</v>
      </c>
    </row>
    <row r="180" spans="1:3" x14ac:dyDescent="0.25">
      <c r="A180" t="s">
        <v>446</v>
      </c>
      <c r="B180">
        <v>1.1833152549058279</v>
      </c>
      <c r="C180">
        <v>24</v>
      </c>
    </row>
    <row r="181" spans="1:3" x14ac:dyDescent="0.25">
      <c r="A181" t="s">
        <v>574</v>
      </c>
      <c r="B181">
        <v>0.7876496534341525</v>
      </c>
      <c r="C181">
        <v>10</v>
      </c>
    </row>
    <row r="182" spans="1:3" x14ac:dyDescent="0.25">
      <c r="A182" t="s">
        <v>598</v>
      </c>
      <c r="B182">
        <v>0.41861438638107867</v>
      </c>
      <c r="C182">
        <v>6</v>
      </c>
    </row>
    <row r="183" spans="1:3" x14ac:dyDescent="0.25">
      <c r="A183" t="s">
        <v>123</v>
      </c>
      <c r="B183">
        <v>1.0110893672537509</v>
      </c>
      <c r="C183">
        <v>62</v>
      </c>
    </row>
    <row r="184" spans="1:3" x14ac:dyDescent="0.25">
      <c r="A184" t="s">
        <v>151</v>
      </c>
      <c r="B184">
        <v>0.68823124569855465</v>
      </c>
      <c r="C184">
        <v>8</v>
      </c>
    </row>
    <row r="185" spans="1:3" x14ac:dyDescent="0.25">
      <c r="A185" t="s">
        <v>226</v>
      </c>
      <c r="B185" t="str">
        <f>""</f>
        <v/>
      </c>
      <c r="C185" t="str">
        <f>""</f>
        <v/>
      </c>
    </row>
    <row r="186" spans="1:3" x14ac:dyDescent="0.25">
      <c r="A186" t="s">
        <v>234</v>
      </c>
      <c r="B186">
        <v>0.92434385591440016</v>
      </c>
      <c r="C186">
        <v>33</v>
      </c>
    </row>
    <row r="187" spans="1:3" x14ac:dyDescent="0.25">
      <c r="A187" t="s">
        <v>548</v>
      </c>
      <c r="B187">
        <v>0.74801944850566116</v>
      </c>
      <c r="C187">
        <v>22</v>
      </c>
    </row>
    <row r="188" spans="1:3" x14ac:dyDescent="0.25">
      <c r="A188" t="s">
        <v>578</v>
      </c>
      <c r="B188">
        <v>0.91765569558301729</v>
      </c>
      <c r="C188">
        <v>15</v>
      </c>
    </row>
    <row r="189" spans="1:3" x14ac:dyDescent="0.25">
      <c r="A189" t="s">
        <v>45</v>
      </c>
      <c r="B189">
        <v>0.86003010105353683</v>
      </c>
      <c r="C189">
        <v>40</v>
      </c>
    </row>
    <row r="190" spans="1:3" x14ac:dyDescent="0.25">
      <c r="A190" t="s">
        <v>190</v>
      </c>
      <c r="B190">
        <v>0.61890306799092276</v>
      </c>
      <c r="C190">
        <v>21</v>
      </c>
    </row>
    <row r="191" spans="1:3" x14ac:dyDescent="0.25">
      <c r="A191" t="s">
        <v>204</v>
      </c>
      <c r="B191">
        <v>0.99065949617888471</v>
      </c>
      <c r="C191">
        <v>49</v>
      </c>
    </row>
    <row r="192" spans="1:3" x14ac:dyDescent="0.25">
      <c r="A192" t="s">
        <v>220</v>
      </c>
      <c r="B192">
        <v>0.65383218307301127</v>
      </c>
      <c r="C192">
        <v>36</v>
      </c>
    </row>
    <row r="193" spans="1:3" x14ac:dyDescent="0.25">
      <c r="A193" t="s">
        <v>236</v>
      </c>
      <c r="B193">
        <v>1.009145380006307</v>
      </c>
      <c r="C193">
        <v>16</v>
      </c>
    </row>
    <row r="194" spans="1:3" x14ac:dyDescent="0.25">
      <c r="A194" t="s">
        <v>264</v>
      </c>
      <c r="B194">
        <v>0.887350814144372</v>
      </c>
      <c r="C194">
        <v>20</v>
      </c>
    </row>
    <row r="195" spans="1:3" x14ac:dyDescent="0.25">
      <c r="A195" t="s">
        <v>270</v>
      </c>
      <c r="B195">
        <v>0.84555305845441808</v>
      </c>
      <c r="C195">
        <v>38</v>
      </c>
    </row>
    <row r="196" spans="1:3" x14ac:dyDescent="0.25">
      <c r="A196" t="s">
        <v>364</v>
      </c>
      <c r="B196">
        <v>0.67499156260546744</v>
      </c>
      <c r="C196">
        <v>30</v>
      </c>
    </row>
    <row r="197" spans="1:3" x14ac:dyDescent="0.25">
      <c r="A197" t="s">
        <v>460</v>
      </c>
      <c r="B197">
        <v>0.68060006238833903</v>
      </c>
      <c r="C197">
        <v>24</v>
      </c>
    </row>
    <row r="198" spans="1:3" x14ac:dyDescent="0.25">
      <c r="A198" t="s">
        <v>576</v>
      </c>
      <c r="B198">
        <v>0.61259912194125854</v>
      </c>
      <c r="C198">
        <v>18</v>
      </c>
    </row>
    <row r="199" spans="1:3" x14ac:dyDescent="0.25">
      <c r="A199" t="s">
        <v>648</v>
      </c>
      <c r="B199">
        <v>0.65513626834381555</v>
      </c>
      <c r="C199">
        <v>30</v>
      </c>
    </row>
    <row r="200" spans="1:3" x14ac:dyDescent="0.25">
      <c r="A200" t="s">
        <v>95</v>
      </c>
      <c r="B200">
        <v>0.49872738529270144</v>
      </c>
      <c r="C200">
        <v>29</v>
      </c>
    </row>
    <row r="201" spans="1:3" x14ac:dyDescent="0.25">
      <c r="A201" t="s">
        <v>161</v>
      </c>
      <c r="B201">
        <v>0.87695337770813264</v>
      </c>
      <c r="C201">
        <v>61</v>
      </c>
    </row>
    <row r="202" spans="1:3" x14ac:dyDescent="0.25">
      <c r="A202" t="s">
        <v>192</v>
      </c>
      <c r="B202">
        <v>1.133427785648804</v>
      </c>
      <c r="C202">
        <v>68</v>
      </c>
    </row>
    <row r="203" spans="1:3" x14ac:dyDescent="0.25">
      <c r="A203" t="s">
        <v>276</v>
      </c>
      <c r="B203">
        <v>0.9204958800386015</v>
      </c>
      <c r="C203">
        <v>62</v>
      </c>
    </row>
    <row r="204" spans="1:3" x14ac:dyDescent="0.25">
      <c r="A204" t="s">
        <v>382</v>
      </c>
      <c r="B204">
        <v>0.76500452048125733</v>
      </c>
      <c r="C204">
        <v>44</v>
      </c>
    </row>
    <row r="205" spans="1:3" x14ac:dyDescent="0.25">
      <c r="A205" t="s">
        <v>528</v>
      </c>
      <c r="B205">
        <v>0.70059378194305666</v>
      </c>
      <c r="C205">
        <v>61</v>
      </c>
    </row>
    <row r="206" spans="1:3" x14ac:dyDescent="0.25">
      <c r="A206" t="s">
        <v>538</v>
      </c>
      <c r="B206">
        <v>0.72985436087980626</v>
      </c>
      <c r="C206">
        <v>22</v>
      </c>
    </row>
    <row r="207" spans="1:3" x14ac:dyDescent="0.25">
      <c r="A207" t="s">
        <v>582</v>
      </c>
      <c r="B207">
        <v>0.89411406612639355</v>
      </c>
      <c r="C207">
        <v>47</v>
      </c>
    </row>
    <row r="208" spans="1:3" x14ac:dyDescent="0.25">
      <c r="A208" t="s">
        <v>614</v>
      </c>
      <c r="B208">
        <v>0.90865821470295527</v>
      </c>
      <c r="C208">
        <v>42</v>
      </c>
    </row>
    <row r="209" spans="1:3" x14ac:dyDescent="0.25">
      <c r="A209" t="s">
        <v>624</v>
      </c>
      <c r="B209">
        <v>0.92398836861700684</v>
      </c>
      <c r="C209">
        <v>34</v>
      </c>
    </row>
    <row r="210" spans="1:3" x14ac:dyDescent="0.25">
      <c r="A210" t="s">
        <v>24</v>
      </c>
      <c r="B210">
        <v>0.57454754380925022</v>
      </c>
      <c r="C210">
        <v>18</v>
      </c>
    </row>
    <row r="211" spans="1:3" x14ac:dyDescent="0.25">
      <c r="A211" t="s">
        <v>111</v>
      </c>
      <c r="B211">
        <v>1.0156360716141528</v>
      </c>
      <c r="C211">
        <v>43</v>
      </c>
    </row>
    <row r="212" spans="1:3" x14ac:dyDescent="0.25">
      <c r="A212" t="s">
        <v>166</v>
      </c>
      <c r="B212">
        <v>1.1232799775344005</v>
      </c>
      <c r="C212">
        <v>40</v>
      </c>
    </row>
    <row r="213" spans="1:3" x14ac:dyDescent="0.25">
      <c r="A213" t="s">
        <v>176</v>
      </c>
      <c r="B213" t="str">
        <f>""</f>
        <v/>
      </c>
      <c r="C213" t="str">
        <f>""</f>
        <v/>
      </c>
    </row>
    <row r="214" spans="1:3" x14ac:dyDescent="0.25">
      <c r="A214" t="s">
        <v>238</v>
      </c>
      <c r="B214">
        <v>0.73940190601380218</v>
      </c>
      <c r="C214">
        <v>18</v>
      </c>
    </row>
    <row r="215" spans="1:3" x14ac:dyDescent="0.25">
      <c r="A215" t="s">
        <v>334</v>
      </c>
      <c r="B215">
        <v>1.0845736702434523</v>
      </c>
      <c r="C215">
        <v>47</v>
      </c>
    </row>
    <row r="216" spans="1:3" x14ac:dyDescent="0.25">
      <c r="A216" t="s">
        <v>478</v>
      </c>
      <c r="B216">
        <v>0.56458189574054329</v>
      </c>
      <c r="C216">
        <v>18</v>
      </c>
    </row>
    <row r="217" spans="1:3" x14ac:dyDescent="0.25">
      <c r="A217" t="s">
        <v>482</v>
      </c>
      <c r="B217">
        <v>0.42961477874838894</v>
      </c>
      <c r="C217">
        <v>18</v>
      </c>
    </row>
    <row r="218" spans="1:3" x14ac:dyDescent="0.25">
      <c r="A218" t="s">
        <v>558</v>
      </c>
      <c r="B218">
        <v>0.67421790722761599</v>
      </c>
      <c r="C218">
        <v>15</v>
      </c>
    </row>
    <row r="219" spans="1:3" x14ac:dyDescent="0.25">
      <c r="A219" t="s">
        <v>580</v>
      </c>
      <c r="B219">
        <v>0.80220431795193747</v>
      </c>
      <c r="C219">
        <v>23</v>
      </c>
    </row>
    <row r="220" spans="1:3" x14ac:dyDescent="0.25">
      <c r="A220" t="s">
        <v>586</v>
      </c>
      <c r="B220">
        <v>0.68576880646411642</v>
      </c>
      <c r="C220">
        <v>23</v>
      </c>
    </row>
    <row r="221" spans="1:3" x14ac:dyDescent="0.25">
      <c r="A221" t="s">
        <v>596</v>
      </c>
      <c r="B221">
        <v>0.54408060453400509</v>
      </c>
      <c r="C221">
        <v>27</v>
      </c>
    </row>
    <row r="222" spans="1:3" x14ac:dyDescent="0.25">
      <c r="A222" t="s">
        <v>99</v>
      </c>
      <c r="B222">
        <v>0.82188564048373836</v>
      </c>
      <c r="C222">
        <v>14</v>
      </c>
    </row>
    <row r="223" spans="1:3" x14ac:dyDescent="0.25">
      <c r="A223" t="s">
        <v>137</v>
      </c>
      <c r="B223">
        <v>0.98071265119320039</v>
      </c>
      <c r="C223">
        <v>21</v>
      </c>
    </row>
    <row r="224" spans="1:3" x14ac:dyDescent="0.25">
      <c r="A224" t="s">
        <v>228</v>
      </c>
      <c r="B224">
        <v>0.58408590555780204</v>
      </c>
      <c r="C224">
        <v>13</v>
      </c>
    </row>
    <row r="225" spans="1:3" x14ac:dyDescent="0.25">
      <c r="A225" t="s">
        <v>290</v>
      </c>
      <c r="B225">
        <v>0.97898446677979367</v>
      </c>
      <c r="C225">
        <v>15</v>
      </c>
    </row>
    <row r="226" spans="1:3" x14ac:dyDescent="0.25">
      <c r="A226" t="s">
        <v>316</v>
      </c>
      <c r="B226">
        <v>0.74340230454714407</v>
      </c>
      <c r="C226">
        <v>18</v>
      </c>
    </row>
    <row r="227" spans="1:3" x14ac:dyDescent="0.25">
      <c r="A227" t="s">
        <v>414</v>
      </c>
      <c r="B227">
        <v>0.65718723861871187</v>
      </c>
      <c r="C227">
        <v>11</v>
      </c>
    </row>
    <row r="228" spans="1:3" x14ac:dyDescent="0.25">
      <c r="A228" t="s">
        <v>424</v>
      </c>
      <c r="B228">
        <v>1.3113881708985859</v>
      </c>
      <c r="C228">
        <v>69</v>
      </c>
    </row>
    <row r="229" spans="1:3" x14ac:dyDescent="0.25">
      <c r="A229" t="s">
        <v>438</v>
      </c>
      <c r="B229">
        <v>1.2535816618911175</v>
      </c>
      <c r="C229">
        <v>7</v>
      </c>
    </row>
    <row r="230" spans="1:3" x14ac:dyDescent="0.25">
      <c r="A230" t="s">
        <v>448</v>
      </c>
      <c r="B230">
        <v>0.98564652251586282</v>
      </c>
      <c r="C230">
        <v>16</v>
      </c>
    </row>
    <row r="231" spans="1:3" x14ac:dyDescent="0.25">
      <c r="A231" t="s">
        <v>512</v>
      </c>
      <c r="B231">
        <v>1.0152284263959392</v>
      </c>
      <c r="C231">
        <v>26</v>
      </c>
    </row>
    <row r="232" spans="1:3" x14ac:dyDescent="0.25">
      <c r="A232" t="s">
        <v>632</v>
      </c>
      <c r="B232">
        <v>0.96639904846862923</v>
      </c>
      <c r="C232">
        <v>13</v>
      </c>
    </row>
    <row r="233" spans="1:3" x14ac:dyDescent="0.25">
      <c r="A233" t="s">
        <v>668</v>
      </c>
      <c r="B233">
        <v>1.3745354579239424</v>
      </c>
      <c r="C233">
        <v>27</v>
      </c>
    </row>
    <row r="234" spans="1:3" x14ac:dyDescent="0.25">
      <c r="A234" t="s">
        <v>59</v>
      </c>
      <c r="B234">
        <v>0.95631681409884217</v>
      </c>
      <c r="C234">
        <v>28</v>
      </c>
    </row>
    <row r="235" spans="1:3" x14ac:dyDescent="0.25">
      <c r="A235" t="s">
        <v>119</v>
      </c>
      <c r="B235">
        <v>0.8835037233371198</v>
      </c>
      <c r="C235">
        <v>35</v>
      </c>
    </row>
    <row r="236" spans="1:3" x14ac:dyDescent="0.25">
      <c r="A236" t="s">
        <v>254</v>
      </c>
      <c r="B236">
        <v>0.68085106382978722</v>
      </c>
      <c r="C236">
        <v>8</v>
      </c>
    </row>
    <row r="237" spans="1:3" x14ac:dyDescent="0.25">
      <c r="A237" t="s">
        <v>282</v>
      </c>
      <c r="B237">
        <v>0.97866510080250535</v>
      </c>
      <c r="C237">
        <v>20</v>
      </c>
    </row>
    <row r="238" spans="1:3" x14ac:dyDescent="0.25">
      <c r="A238" t="s">
        <v>346</v>
      </c>
      <c r="B238">
        <v>0.73448402497245679</v>
      </c>
      <c r="C238">
        <v>6</v>
      </c>
    </row>
    <row r="239" spans="1:3" x14ac:dyDescent="0.25">
      <c r="A239" t="s">
        <v>396</v>
      </c>
      <c r="B239">
        <v>0.85304822565969063</v>
      </c>
      <c r="C239">
        <v>15</v>
      </c>
    </row>
    <row r="240" spans="1:3" x14ac:dyDescent="0.25">
      <c r="A240" t="s">
        <v>408</v>
      </c>
      <c r="B240">
        <v>1.314333148865523</v>
      </c>
      <c r="C240">
        <v>19</v>
      </c>
    </row>
    <row r="241" spans="1:3" x14ac:dyDescent="0.25">
      <c r="A241" t="s">
        <v>69</v>
      </c>
      <c r="B241">
        <v>1.0035682426404995</v>
      </c>
      <c r="C241">
        <v>9</v>
      </c>
    </row>
    <row r="242" spans="1:3" x14ac:dyDescent="0.25">
      <c r="A242" t="s">
        <v>194</v>
      </c>
      <c r="B242">
        <v>0.62505580855433529</v>
      </c>
      <c r="C242">
        <v>7</v>
      </c>
    </row>
    <row r="243" spans="1:3" x14ac:dyDescent="0.25">
      <c r="A243" t="s">
        <v>328</v>
      </c>
      <c r="B243">
        <v>0.90450513132718735</v>
      </c>
      <c r="C243">
        <v>26</v>
      </c>
    </row>
    <row r="244" spans="1:3" x14ac:dyDescent="0.25">
      <c r="A244" t="s">
        <v>384</v>
      </c>
      <c r="B244">
        <v>0.96339113680154143</v>
      </c>
      <c r="C244">
        <v>11</v>
      </c>
    </row>
    <row r="245" spans="1:3" x14ac:dyDescent="0.25">
      <c r="A245" t="s">
        <v>500</v>
      </c>
      <c r="B245">
        <v>1.1166945840312674</v>
      </c>
      <c r="C245">
        <v>14</v>
      </c>
    </row>
    <row r="246" spans="1:3" x14ac:dyDescent="0.25">
      <c r="A246" t="s">
        <v>502</v>
      </c>
      <c r="B246">
        <v>0.79156508248108159</v>
      </c>
      <c r="C246">
        <v>25</v>
      </c>
    </row>
    <row r="247" spans="1:3" x14ac:dyDescent="0.25">
      <c r="A247" t="s">
        <v>634</v>
      </c>
      <c r="B247">
        <v>1.4201183431952662</v>
      </c>
      <c r="C247">
        <v>6</v>
      </c>
    </row>
    <row r="248" spans="1:3" x14ac:dyDescent="0.25">
      <c r="A248" t="s">
        <v>79</v>
      </c>
      <c r="B248">
        <v>0.87343179291726214</v>
      </c>
      <c r="C248">
        <v>11</v>
      </c>
    </row>
    <row r="249" spans="1:3" x14ac:dyDescent="0.25">
      <c r="A249" t="s">
        <v>89</v>
      </c>
      <c r="B249">
        <v>0.72150072150072153</v>
      </c>
      <c r="C249">
        <v>10</v>
      </c>
    </row>
    <row r="250" spans="1:3" x14ac:dyDescent="0.25">
      <c r="A250" t="s">
        <v>240</v>
      </c>
      <c r="B250">
        <v>1.0934083099031553</v>
      </c>
      <c r="C250">
        <v>21</v>
      </c>
    </row>
    <row r="251" spans="1:3" x14ac:dyDescent="0.25">
      <c r="A251" t="s">
        <v>304</v>
      </c>
      <c r="B251">
        <v>0.62549755487319458</v>
      </c>
      <c r="C251">
        <v>11</v>
      </c>
    </row>
    <row r="252" spans="1:3" x14ac:dyDescent="0.25">
      <c r="A252" t="s">
        <v>388</v>
      </c>
      <c r="B252" t="str">
        <f>""</f>
        <v/>
      </c>
      <c r="C252" t="str">
        <f>""</f>
        <v/>
      </c>
    </row>
    <row r="253" spans="1:3" x14ac:dyDescent="0.25">
      <c r="A253" t="s">
        <v>402</v>
      </c>
      <c r="B253">
        <v>0.91064093621638387</v>
      </c>
      <c r="C253">
        <v>47</v>
      </c>
    </row>
    <row r="254" spans="1:3" x14ac:dyDescent="0.25">
      <c r="A254" t="s">
        <v>506</v>
      </c>
      <c r="B254" t="str">
        <f>""</f>
        <v/>
      </c>
      <c r="C254" t="str">
        <f>""</f>
        <v/>
      </c>
    </row>
    <row r="255" spans="1:3" x14ac:dyDescent="0.25">
      <c r="A255" t="s">
        <v>147</v>
      </c>
      <c r="B255">
        <v>0.83125519534497094</v>
      </c>
      <c r="C255">
        <v>10</v>
      </c>
    </row>
    <row r="256" spans="1:3" x14ac:dyDescent="0.25">
      <c r="A256" t="s">
        <v>168</v>
      </c>
      <c r="B256" t="str">
        <f>""</f>
        <v/>
      </c>
      <c r="C256" t="str">
        <f>""</f>
        <v/>
      </c>
    </row>
    <row r="257" spans="1:3" x14ac:dyDescent="0.25">
      <c r="A257" t="s">
        <v>196</v>
      </c>
      <c r="B257">
        <v>0.56597671410090555</v>
      </c>
      <c r="C257">
        <v>7</v>
      </c>
    </row>
    <row r="258" spans="1:3" x14ac:dyDescent="0.25">
      <c r="A258" t="s">
        <v>302</v>
      </c>
      <c r="B258">
        <v>0.56692020598100812</v>
      </c>
      <c r="C258">
        <v>12</v>
      </c>
    </row>
    <row r="259" spans="1:3" x14ac:dyDescent="0.25">
      <c r="A259" t="s">
        <v>398</v>
      </c>
      <c r="B259">
        <v>0.98573879202191672</v>
      </c>
      <c r="C259">
        <v>77</v>
      </c>
    </row>
    <row r="260" spans="1:3" x14ac:dyDescent="0.25">
      <c r="A260" t="s">
        <v>508</v>
      </c>
      <c r="B260" t="str">
        <f>""</f>
        <v/>
      </c>
      <c r="C260" t="str">
        <f>""</f>
        <v/>
      </c>
    </row>
    <row r="261" spans="1:3" x14ac:dyDescent="0.25">
      <c r="A261" t="s">
        <v>622</v>
      </c>
      <c r="B261">
        <v>0.72474271633570087</v>
      </c>
      <c r="C261">
        <v>15</v>
      </c>
    </row>
    <row r="262" spans="1:3" x14ac:dyDescent="0.25">
      <c r="A262" t="s">
        <v>155</v>
      </c>
      <c r="B262" t="str">
        <f>""</f>
        <v/>
      </c>
      <c r="C262" t="str">
        <f>""</f>
        <v/>
      </c>
    </row>
    <row r="263" spans="1:3" x14ac:dyDescent="0.25">
      <c r="A263" t="s">
        <v>250</v>
      </c>
      <c r="B263" t="str">
        <f>""</f>
        <v/>
      </c>
      <c r="C263" t="str">
        <f>""</f>
        <v/>
      </c>
    </row>
    <row r="264" spans="1:3" x14ac:dyDescent="0.25">
      <c r="A264" t="s">
        <v>260</v>
      </c>
      <c r="B264">
        <v>1.1255282550064771</v>
      </c>
      <c r="C264">
        <v>53</v>
      </c>
    </row>
    <row r="265" spans="1:3" x14ac:dyDescent="0.25">
      <c r="A265" t="s">
        <v>442</v>
      </c>
      <c r="B265" t="str">
        <f>""</f>
        <v/>
      </c>
      <c r="C265" t="str">
        <f>""</f>
        <v/>
      </c>
    </row>
    <row r="266" spans="1:3" x14ac:dyDescent="0.25">
      <c r="A266" t="s">
        <v>464</v>
      </c>
      <c r="B266" t="str">
        <f>""</f>
        <v/>
      </c>
      <c r="C266" t="str">
        <f>""</f>
        <v/>
      </c>
    </row>
    <row r="267" spans="1:3" x14ac:dyDescent="0.25">
      <c r="A267" t="s">
        <v>470</v>
      </c>
      <c r="B267">
        <v>1.311114870580274</v>
      </c>
      <c r="C267">
        <v>31</v>
      </c>
    </row>
    <row r="268" spans="1:3" x14ac:dyDescent="0.25">
      <c r="A268" t="s">
        <v>476</v>
      </c>
      <c r="B268">
        <v>3.1409501374165685</v>
      </c>
      <c r="C268">
        <v>8</v>
      </c>
    </row>
    <row r="269" spans="1:3" x14ac:dyDescent="0.25">
      <c r="A269" t="s">
        <v>21</v>
      </c>
      <c r="B269">
        <v>0.93531554592891608</v>
      </c>
      <c r="C269">
        <v>19</v>
      </c>
    </row>
    <row r="270" spans="1:3" x14ac:dyDescent="0.25">
      <c r="A270" t="s">
        <v>47</v>
      </c>
      <c r="B270">
        <v>0.81566068515497558</v>
      </c>
      <c r="C270">
        <v>12</v>
      </c>
    </row>
    <row r="271" spans="1:3" x14ac:dyDescent="0.25">
      <c r="A271" t="s">
        <v>97</v>
      </c>
      <c r="B271">
        <v>0.84192092678655617</v>
      </c>
      <c r="C271">
        <v>25</v>
      </c>
    </row>
    <row r="272" spans="1:3" x14ac:dyDescent="0.25">
      <c r="A272" t="s">
        <v>232</v>
      </c>
      <c r="B272">
        <v>0.68219471786375596</v>
      </c>
      <c r="C272">
        <v>14</v>
      </c>
    </row>
    <row r="273" spans="1:3" x14ac:dyDescent="0.25">
      <c r="A273" t="s">
        <v>342</v>
      </c>
      <c r="B273">
        <v>1.6619731314343751</v>
      </c>
      <c r="C273">
        <v>36</v>
      </c>
    </row>
    <row r="274" spans="1:3" x14ac:dyDescent="0.25">
      <c r="A274" t="s">
        <v>366</v>
      </c>
      <c r="B274">
        <v>1.1769651113913409</v>
      </c>
      <c r="C274">
        <v>14</v>
      </c>
    </row>
    <row r="275" spans="1:3" x14ac:dyDescent="0.25">
      <c r="A275" t="s">
        <v>458</v>
      </c>
      <c r="B275">
        <v>0.63149917905106723</v>
      </c>
      <c r="C275">
        <v>15</v>
      </c>
    </row>
    <row r="276" spans="1:3" x14ac:dyDescent="0.25">
      <c r="A276" t="s">
        <v>125</v>
      </c>
      <c r="B276">
        <v>0.77202769338048505</v>
      </c>
      <c r="C276">
        <v>31</v>
      </c>
    </row>
    <row r="277" spans="1:3" x14ac:dyDescent="0.25">
      <c r="A277" t="s">
        <v>412</v>
      </c>
      <c r="B277">
        <v>0.62052917348961478</v>
      </c>
      <c r="C277">
        <v>36</v>
      </c>
    </row>
    <row r="278" spans="1:3" x14ac:dyDescent="0.25">
      <c r="A278" t="s">
        <v>510</v>
      </c>
      <c r="B278">
        <v>0.82233621803657442</v>
      </c>
      <c r="C278">
        <v>21</v>
      </c>
    </row>
    <row r="279" spans="1:3" x14ac:dyDescent="0.25">
      <c r="A279" t="s">
        <v>600</v>
      </c>
      <c r="B279">
        <v>0.46994488828128334</v>
      </c>
      <c r="C279">
        <v>11</v>
      </c>
    </row>
    <row r="280" spans="1:3" x14ac:dyDescent="0.25">
      <c r="A280" t="s">
        <v>636</v>
      </c>
      <c r="B280">
        <v>0.84450543650374754</v>
      </c>
      <c r="C280">
        <v>16</v>
      </c>
    </row>
    <row r="281" spans="1:3" x14ac:dyDescent="0.25">
      <c r="A281" t="s">
        <v>348</v>
      </c>
      <c r="B281">
        <v>0.5175090564084871</v>
      </c>
      <c r="C281">
        <v>9</v>
      </c>
    </row>
    <row r="282" spans="1:3" x14ac:dyDescent="0.25">
      <c r="A282" t="s">
        <v>472</v>
      </c>
      <c r="B282">
        <v>0.71710290426676238</v>
      </c>
      <c r="C282">
        <v>14</v>
      </c>
    </row>
    <row r="283" spans="1:3" x14ac:dyDescent="0.25">
      <c r="A283" t="s">
        <v>514</v>
      </c>
      <c r="B283">
        <v>0.52211141857672427</v>
      </c>
      <c r="C283">
        <v>10</v>
      </c>
    </row>
    <row r="284" spans="1:3" x14ac:dyDescent="0.25">
      <c r="A284" t="s">
        <v>568</v>
      </c>
      <c r="B284">
        <v>0.70588235294117652</v>
      </c>
      <c r="C284">
        <v>21</v>
      </c>
    </row>
    <row r="285" spans="1:3" x14ac:dyDescent="0.25">
      <c r="A285" t="s">
        <v>638</v>
      </c>
      <c r="B285" t="str">
        <f>""</f>
        <v/>
      </c>
      <c r="C285" t="str">
        <f>""</f>
        <v/>
      </c>
    </row>
    <row r="286" spans="1:3" x14ac:dyDescent="0.25">
      <c r="A286" t="s">
        <v>109</v>
      </c>
      <c r="B286">
        <v>1.2053925455987311</v>
      </c>
      <c r="C286">
        <v>38</v>
      </c>
    </row>
    <row r="287" spans="1:3" x14ac:dyDescent="0.25">
      <c r="A287" t="s">
        <v>200</v>
      </c>
      <c r="B287">
        <v>1.3556407882555217</v>
      </c>
      <c r="C287">
        <v>41</v>
      </c>
    </row>
    <row r="288" spans="1:3" x14ac:dyDescent="0.25">
      <c r="A288" t="s">
        <v>326</v>
      </c>
      <c r="B288">
        <v>1.3071895424836601</v>
      </c>
      <c r="C288">
        <v>39</v>
      </c>
    </row>
    <row r="289" spans="1:3" x14ac:dyDescent="0.25">
      <c r="A289" t="s">
        <v>370</v>
      </c>
      <c r="B289">
        <v>1.4426638593207781</v>
      </c>
      <c r="C289">
        <v>37</v>
      </c>
    </row>
    <row r="290" spans="1:3" x14ac:dyDescent="0.25">
      <c r="A290" t="s">
        <v>516</v>
      </c>
      <c r="B290">
        <v>1.3572613482129392</v>
      </c>
      <c r="C290">
        <v>18</v>
      </c>
    </row>
    <row r="291" spans="1:3" x14ac:dyDescent="0.25">
      <c r="A291" t="s">
        <v>534</v>
      </c>
      <c r="B291">
        <v>0.45928443485050291</v>
      </c>
      <c r="C291">
        <v>10</v>
      </c>
    </row>
    <row r="292" spans="1:3" x14ac:dyDescent="0.25">
      <c r="A292" t="s">
        <v>536</v>
      </c>
      <c r="B292">
        <v>0.60168471720818295</v>
      </c>
      <c r="C292">
        <v>8</v>
      </c>
    </row>
    <row r="293" spans="1:3" x14ac:dyDescent="0.25">
      <c r="A293" t="s">
        <v>564</v>
      </c>
      <c r="B293">
        <v>1.5160128861095319</v>
      </c>
      <c r="C293">
        <v>32</v>
      </c>
    </row>
    <row r="294" spans="1:3" x14ac:dyDescent="0.25">
      <c r="A294" t="s">
        <v>29</v>
      </c>
      <c r="B294">
        <v>0.98922840184655969</v>
      </c>
      <c r="C294">
        <v>9</v>
      </c>
    </row>
    <row r="295" spans="1:3" x14ac:dyDescent="0.25">
      <c r="A295" t="s">
        <v>224</v>
      </c>
      <c r="B295" t="str">
        <f>""</f>
        <v/>
      </c>
      <c r="C295" t="str">
        <f>""</f>
        <v/>
      </c>
    </row>
    <row r="296" spans="1:3" x14ac:dyDescent="0.25">
      <c r="A296" t="s">
        <v>292</v>
      </c>
      <c r="B296">
        <v>0.66358694265077456</v>
      </c>
      <c r="C296">
        <v>26</v>
      </c>
    </row>
    <row r="297" spans="1:3" x14ac:dyDescent="0.25">
      <c r="A297" t="s">
        <v>354</v>
      </c>
      <c r="B297" t="str">
        <f>""</f>
        <v/>
      </c>
      <c r="C297" t="str">
        <f>""</f>
        <v/>
      </c>
    </row>
    <row r="298" spans="1:3" x14ac:dyDescent="0.25">
      <c r="A298" t="s">
        <v>530</v>
      </c>
      <c r="B298">
        <v>0.57758158339865506</v>
      </c>
      <c r="C298">
        <v>14</v>
      </c>
    </row>
    <row r="299" spans="1:3" x14ac:dyDescent="0.25">
      <c r="A299" t="s">
        <v>550</v>
      </c>
      <c r="B299">
        <v>0.54091266719118813</v>
      </c>
      <c r="C299">
        <v>11</v>
      </c>
    </row>
    <row r="300" spans="1:3" x14ac:dyDescent="0.25">
      <c r="A300" t="s">
        <v>616</v>
      </c>
      <c r="B300">
        <v>0.65201192250372586</v>
      </c>
      <c r="C300">
        <v>14</v>
      </c>
    </row>
    <row r="301" spans="1:3" x14ac:dyDescent="0.25">
      <c r="A301" t="s">
        <v>208</v>
      </c>
      <c r="B301">
        <v>1.064254356791273</v>
      </c>
      <c r="C301">
        <v>112</v>
      </c>
    </row>
    <row r="302" spans="1:3" x14ac:dyDescent="0.25">
      <c r="A302" t="s">
        <v>214</v>
      </c>
      <c r="B302">
        <v>0.43036204206788958</v>
      </c>
      <c r="C302">
        <v>16</v>
      </c>
    </row>
    <row r="303" spans="1:3" x14ac:dyDescent="0.25">
      <c r="A303" t="s">
        <v>244</v>
      </c>
      <c r="B303">
        <v>0.59922849331485706</v>
      </c>
      <c r="C303">
        <v>32</v>
      </c>
    </row>
    <row r="304" spans="1:3" x14ac:dyDescent="0.25">
      <c r="A304" t="s">
        <v>362</v>
      </c>
      <c r="B304">
        <v>0.41821006093918034</v>
      </c>
      <c r="C304">
        <v>21</v>
      </c>
    </row>
    <row r="305" spans="1:3" x14ac:dyDescent="0.25">
      <c r="A305" t="s">
        <v>436</v>
      </c>
      <c r="B305">
        <v>0.55115486169858241</v>
      </c>
      <c r="C305">
        <v>43</v>
      </c>
    </row>
    <row r="306" spans="1:3" x14ac:dyDescent="0.25">
      <c r="A306" t="s">
        <v>456</v>
      </c>
      <c r="B306">
        <v>1.0114780773121068</v>
      </c>
      <c r="C306">
        <v>46</v>
      </c>
    </row>
    <row r="307" spans="1:3" x14ac:dyDescent="0.25">
      <c r="A307" t="s">
        <v>526</v>
      </c>
      <c r="B307">
        <v>0.77674473343533013</v>
      </c>
      <c r="C307">
        <v>33</v>
      </c>
    </row>
    <row r="308" spans="1:3" x14ac:dyDescent="0.25">
      <c r="A308" t="s">
        <v>554</v>
      </c>
      <c r="B308">
        <v>0.88797624663540253</v>
      </c>
      <c r="C308">
        <v>32</v>
      </c>
    </row>
    <row r="309" spans="1:3" x14ac:dyDescent="0.25">
      <c r="A309" t="s">
        <v>566</v>
      </c>
      <c r="B309">
        <v>0.54985841145904935</v>
      </c>
      <c r="C309">
        <v>20</v>
      </c>
    </row>
    <row r="310" spans="1:3" x14ac:dyDescent="0.25">
      <c r="A310" t="s">
        <v>618</v>
      </c>
      <c r="B310">
        <v>0.95700206510971941</v>
      </c>
      <c r="C310">
        <v>57</v>
      </c>
    </row>
    <row r="311" spans="1:3" x14ac:dyDescent="0.25">
      <c r="A311" t="s">
        <v>654</v>
      </c>
      <c r="B311">
        <v>0.87220458430729519</v>
      </c>
      <c r="C311">
        <v>50</v>
      </c>
    </row>
    <row r="312" spans="1:3" x14ac:dyDescent="0.25">
      <c r="A312" t="s">
        <v>394</v>
      </c>
      <c r="B312">
        <v>1.0261194029850746</v>
      </c>
      <c r="C312">
        <v>11</v>
      </c>
    </row>
    <row r="313" spans="1:3" x14ac:dyDescent="0.25">
      <c r="A313" t="s">
        <v>406</v>
      </c>
      <c r="B313">
        <v>0.82881253767329721</v>
      </c>
      <c r="C313">
        <v>22</v>
      </c>
    </row>
    <row r="314" spans="1:3" x14ac:dyDescent="0.25">
      <c r="A314" t="s">
        <v>454</v>
      </c>
      <c r="B314">
        <v>0.63458882377095083</v>
      </c>
      <c r="C314">
        <v>17</v>
      </c>
    </row>
    <row r="315" spans="1:3" x14ac:dyDescent="0.25">
      <c r="A315" t="s">
        <v>546</v>
      </c>
      <c r="B315">
        <v>1.0678740762889241</v>
      </c>
      <c r="C315">
        <v>25</v>
      </c>
    </row>
    <row r="316" spans="1:3" x14ac:dyDescent="0.25">
      <c r="A316" t="s">
        <v>612</v>
      </c>
      <c r="B316">
        <v>0.90785907859078596</v>
      </c>
      <c r="C316">
        <v>67</v>
      </c>
    </row>
    <row r="317" spans="1:3" x14ac:dyDescent="0.25">
      <c r="A317" t="s">
        <v>7</v>
      </c>
      <c r="B317">
        <v>0.78051826412738057</v>
      </c>
      <c r="C317">
        <v>15</v>
      </c>
    </row>
    <row r="318" spans="1:3" x14ac:dyDescent="0.25">
      <c r="A318" t="s">
        <v>19</v>
      </c>
      <c r="B318">
        <v>0.56309476884959742</v>
      </c>
      <c r="C318">
        <v>20</v>
      </c>
    </row>
    <row r="319" spans="1:3" x14ac:dyDescent="0.25">
      <c r="A319" t="s">
        <v>133</v>
      </c>
      <c r="B319">
        <v>1.1684192956100818</v>
      </c>
      <c r="C319">
        <v>28</v>
      </c>
    </row>
    <row r="320" spans="1:3" x14ac:dyDescent="0.25">
      <c r="A320" t="s">
        <v>157</v>
      </c>
      <c r="B320">
        <v>0.69557152793878962</v>
      </c>
      <c r="C320">
        <v>24</v>
      </c>
    </row>
    <row r="321" spans="1:3" x14ac:dyDescent="0.25">
      <c r="A321" t="s">
        <v>284</v>
      </c>
      <c r="B321">
        <v>0.47928791509756935</v>
      </c>
      <c r="C321">
        <v>14</v>
      </c>
    </row>
    <row r="322" spans="1:3" x14ac:dyDescent="0.25">
      <c r="A322" t="s">
        <v>356</v>
      </c>
      <c r="B322">
        <v>0.56477539317056213</v>
      </c>
      <c r="C322">
        <v>26</v>
      </c>
    </row>
    <row r="323" spans="1:3" x14ac:dyDescent="0.25">
      <c r="A323" t="s">
        <v>662</v>
      </c>
      <c r="B323">
        <v>0.81358477970627507</v>
      </c>
      <c r="C323">
        <v>39</v>
      </c>
    </row>
    <row r="324" spans="1:3" x14ac:dyDescent="0.25">
      <c r="A324" t="s">
        <v>93</v>
      </c>
      <c r="B324">
        <v>0.94150395022309552</v>
      </c>
      <c r="C324">
        <v>23</v>
      </c>
    </row>
    <row r="325" spans="1:3" x14ac:dyDescent="0.25">
      <c r="A325" t="s">
        <v>338</v>
      </c>
      <c r="B325">
        <v>0.55636692398636911</v>
      </c>
      <c r="C325">
        <v>8</v>
      </c>
    </row>
    <row r="326" spans="1:3" x14ac:dyDescent="0.25">
      <c r="A326" t="s">
        <v>434</v>
      </c>
      <c r="B326">
        <v>0.84502902490998599</v>
      </c>
      <c r="C326">
        <v>23</v>
      </c>
    </row>
    <row r="327" spans="1:3" x14ac:dyDescent="0.25">
      <c r="A327" t="s">
        <v>660</v>
      </c>
      <c r="B327">
        <v>1.0441138084051163</v>
      </c>
      <c r="C327">
        <v>32</v>
      </c>
    </row>
    <row r="328" spans="1:3" x14ac:dyDescent="0.25">
      <c r="A328" t="s">
        <v>664</v>
      </c>
      <c r="B328">
        <v>0.92344224088650451</v>
      </c>
      <c r="C328">
        <v>21</v>
      </c>
    </row>
    <row r="329" spans="1:3" x14ac:dyDescent="0.25">
      <c r="A329" t="s">
        <v>670</v>
      </c>
      <c r="B329">
        <v>0.77773229635693819</v>
      </c>
      <c r="C329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RSN</dc:creator>
  <cp:lastModifiedBy>Ricky</cp:lastModifiedBy>
  <dcterms:created xsi:type="dcterms:W3CDTF">2012-08-29T11:14:20Z</dcterms:created>
  <dcterms:modified xsi:type="dcterms:W3CDTF">2013-07-30T09:07:27Z</dcterms:modified>
</cp:coreProperties>
</file>