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Waverney\"/>
    </mc:Choice>
  </mc:AlternateContent>
  <workbookProtection workbookAlgorithmName="SHA-512" workbookHashValue="MaYIa2uKO78a+5DHQ34HipH6tW+ZydLQpSxkoKQ+McbLuy0CcI3UzaoZXWlpXk9P1aEWvFGPQo1cqFtuxxXPfw==" workbookSaltValue="9IET3ajMXohoaFDcys6gE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<sst xmlns="http://schemas.openxmlformats.org/spreadsheetml/2006/main" count="20614" uniqueCount="312">
  <si>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</si>
  <si>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</si>
  <si>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</si>
  <si>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</si>
  <si>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</si>
  <si>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</si>
  <si>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</si>
  <si>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</si>
  <si>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</si>
  <si>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</si>
  <si>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</si>
  <si>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</si>
  <si>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</si>
  <si>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</si>
  <si>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</si>
  <si>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</si>
  <si>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</si>
  <si>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</si>
  <si>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</si>
  <si>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</si>
  <si>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</si>
  <si>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</si>
  <si>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</si>
  <si>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</si>
  <si>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</si>
  <si>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</si>
  <si>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</si>
  <si>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</si>
  <si>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</si>
  <si>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</si>
  <si>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</si>
  <si>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</si>
  <si>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</si>
  <si>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</si>
  <si>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</si>
  <si>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</si>
  <si>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</si>
  <si>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</si>
  <si>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</si>
  <si>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</si>
  <si>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</si>
  <si>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</si>
  <si>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</si>
  <si>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</si>
  <si>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</si>
  <si>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</si>
  <si>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</si>
  <si>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</si>
  <si>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</si>
  <si>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</si>
  <si>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</si>
  <si>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</si>
  <si>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</si>
  <si>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</si>
  <si>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</si>
  <si>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</si>
  <si>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</si>
  <si>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</si>
  <si>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</si>
  <si>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</si>
  <si>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</si>
  <si>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</si>
  <si>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</si>
  <si>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</si>
  <si>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</si>
  <si>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</si>
  <si>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</si>
  <si>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</si>
  <si>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</si>
  <si>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</si>
  <si>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</si>
  <si>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</si>
  <si>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</si>
  <si>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</si>
  <si>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</si>
  <si>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</si>
  <si>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</si>
  <si>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</si>
  <si>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</si>
  <si>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</si>
  <si>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</si>
  <si>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</si>
  <si>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</si>
  <si>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</si>
  <si>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</si>
  <si>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</si>
  <si>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</si>
  <si>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</si>
  <si>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</si>
  <si>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</si>
  <si>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</si>
  <si>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</si>
  <si>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</si>
  <si>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</si>
  <si>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</si>
  <si>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</si>
  <si>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</si>
  <si>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</si>
  <si>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</si>
  <si>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</si>
  <si>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</si>
  <si>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</si>
  <si>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</si>
  <si>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</si>
  <si>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</si>
  <si>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</si>
  <si>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</si>
  <si>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</si>
  <si>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</si>
  <si>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</si>
  <si>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</si>
  <si>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</si>
  <si>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</si>
  <si>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</si>
  <si>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</si>
  <si>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</si>
  <si>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</si>
  <si>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</si>
  <si>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</si>
  <si>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</si>
  <si>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</si>
  <si>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</si>
  <si>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</si>
  <si>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</si>
  <si>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</si>
  <si>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</si>
  <si>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</si>
  <si>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</si>
  <si>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</si>
  <si>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</si>
  <si>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</si>
  <si>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</si>
  <si>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</si>
  <si>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</si>
  <si>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</si>
  <si>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</si>
  <si>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</si>
  <si>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</si>
  <si>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</si>
  <si>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</si>
  <si>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</si>
  <si>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</si>
  <si>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</si>
  <si>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</si>
  <si>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</si>
  <si>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</si>
  <si>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</si>
  <si>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</si>
  <si>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</si>
  <si>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</si>
  <si>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</si>
  <si>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</si>
  <si>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</si>
  <si>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</si>
  <si>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County</t>
  </si>
  <si>
    <t>Years</t>
  </si>
  <si>
    <t>Barnby</t>
  </si>
  <si>
    <t>King's Lynn and West Norfolk</t>
  </si>
  <si>
    <t>Carlton</t>
  </si>
  <si>
    <t>Whitton</t>
  </si>
  <si>
    <t>Holton</t>
  </si>
  <si>
    <t>The Saints</t>
  </si>
  <si>
    <t>Weston</t>
  </si>
  <si>
    <t>E10000029</t>
  </si>
  <si>
    <t>All Saints and St. Nicholas, South Elmham</t>
  </si>
  <si>
    <t>E04009482</t>
  </si>
  <si>
    <t>E04009483</t>
  </si>
  <si>
    <t>Barsham</t>
  </si>
  <si>
    <t>E04009484</t>
  </si>
  <si>
    <t>Beccles</t>
  </si>
  <si>
    <t>E04009485</t>
  </si>
  <si>
    <t>Beccles North</t>
  </si>
  <si>
    <t>E05007228</t>
  </si>
  <si>
    <t>Beccles South</t>
  </si>
  <si>
    <t>E05007229</t>
  </si>
  <si>
    <t>Benacre</t>
  </si>
  <si>
    <t>E04009486</t>
  </si>
  <si>
    <t>Blundeston</t>
  </si>
  <si>
    <t>E04009487</t>
  </si>
  <si>
    <t>Blyford</t>
  </si>
  <si>
    <t>E04009488</t>
  </si>
  <si>
    <t>Blything</t>
  </si>
  <si>
    <t>E05007230</t>
  </si>
  <si>
    <t>Brampton with Stoven</t>
  </si>
  <si>
    <t>E04009489</t>
  </si>
  <si>
    <t>Bungay</t>
  </si>
  <si>
    <t>E04009490</t>
  </si>
  <si>
    <t>E05007231</t>
  </si>
  <si>
    <t>E05007232</t>
  </si>
  <si>
    <t>Carlton Colville</t>
  </si>
  <si>
    <t>E04009491</t>
  </si>
  <si>
    <t>E05007233</t>
  </si>
  <si>
    <t>Corton</t>
  </si>
  <si>
    <t>E04009492</t>
  </si>
  <si>
    <t>Covehithe</t>
  </si>
  <si>
    <t>E04009493</t>
  </si>
  <si>
    <t>Ellough</t>
  </si>
  <si>
    <t>E04009494</t>
  </si>
  <si>
    <t>Flixton (Lothingland Ward)</t>
  </si>
  <si>
    <t>E04009495</t>
  </si>
  <si>
    <t>Flixton (The Saints Ward)</t>
  </si>
  <si>
    <t>E04009496</t>
  </si>
  <si>
    <t>Frostenden</t>
  </si>
  <si>
    <t>E04009497</t>
  </si>
  <si>
    <t>Gisleham</t>
  </si>
  <si>
    <t>E04009498</t>
  </si>
  <si>
    <t>Gunton and Corton</t>
  </si>
  <si>
    <t>E05007234</t>
  </si>
  <si>
    <t>Halesworth</t>
  </si>
  <si>
    <t>E04009499</t>
  </si>
  <si>
    <t>E05007235</t>
  </si>
  <si>
    <t>Harbour</t>
  </si>
  <si>
    <t>E05007236</t>
  </si>
  <si>
    <t>Henstead with Hulver Street</t>
  </si>
  <si>
    <t>E04009500</t>
  </si>
  <si>
    <t>E04009501</t>
  </si>
  <si>
    <t>Kessingland</t>
  </si>
  <si>
    <t>E04009502</t>
  </si>
  <si>
    <t>E05007237</t>
  </si>
  <si>
    <t>Kirkley</t>
  </si>
  <si>
    <t>E05007238</t>
  </si>
  <si>
    <t>Lothingland</t>
  </si>
  <si>
    <t>E05007239</t>
  </si>
  <si>
    <t>Lound</t>
  </si>
  <si>
    <t>E04009503</t>
  </si>
  <si>
    <t>Mettingham</t>
  </si>
  <si>
    <t>E04009504</t>
  </si>
  <si>
    <t>Mutford</t>
  </si>
  <si>
    <t>E04009505</t>
  </si>
  <si>
    <t>Normanston</t>
  </si>
  <si>
    <t>E05007240</t>
  </si>
  <si>
    <t>North Cove</t>
  </si>
  <si>
    <t>E04009506</t>
  </si>
  <si>
    <t>Oulton</t>
  </si>
  <si>
    <t>E04009507</t>
  </si>
  <si>
    <t>E05007241</t>
  </si>
  <si>
    <t>Oulton Broad</t>
  </si>
  <si>
    <t>E05007242</t>
  </si>
  <si>
    <t>Pakefield</t>
  </si>
  <si>
    <t>E05007243</t>
  </si>
  <si>
    <t>Redisham</t>
  </si>
  <si>
    <t>E04009508</t>
  </si>
  <si>
    <t>Reydon</t>
  </si>
  <si>
    <t>E04009509</t>
  </si>
  <si>
    <t>Ringsfield</t>
  </si>
  <si>
    <t>E04009510</t>
  </si>
  <si>
    <t>Rumburgh</t>
  </si>
  <si>
    <t>E04009511</t>
  </si>
  <si>
    <t>Rushmere</t>
  </si>
  <si>
    <t>E04009512</t>
  </si>
  <si>
    <t>Shadingfield</t>
  </si>
  <si>
    <t>E04009523</t>
  </si>
  <si>
    <t>Shipmeadow</t>
  </si>
  <si>
    <t>E04009524</t>
  </si>
  <si>
    <t>Somerleyton, Ashby and Herringfleet</t>
  </si>
  <si>
    <t>E04009525</t>
  </si>
  <si>
    <t>Sotherton</t>
  </si>
  <si>
    <t>E04009526</t>
  </si>
  <si>
    <t>Sotterley</t>
  </si>
  <si>
    <t>E04009527</t>
  </si>
  <si>
    <t>South Cove</t>
  </si>
  <si>
    <t>E04009528</t>
  </si>
  <si>
    <t>Southwold</t>
  </si>
  <si>
    <t>E04009529</t>
  </si>
  <si>
    <t>Southwold and Reydon</t>
  </si>
  <si>
    <t>E05007245</t>
  </si>
  <si>
    <t>Spexhall</t>
  </si>
  <si>
    <t>E04009530</t>
  </si>
  <si>
    <t>St Margaret's</t>
  </si>
  <si>
    <t>E05007244</t>
  </si>
  <si>
    <t>St. Andrew, Ilketshall</t>
  </si>
  <si>
    <t>E04009513</t>
  </si>
  <si>
    <t>St. Cross, South Elmham</t>
  </si>
  <si>
    <t>E04009514</t>
  </si>
  <si>
    <t>St. James, South Elmham</t>
  </si>
  <si>
    <t>E04009515</t>
  </si>
  <si>
    <t>St. John, Ilketshall</t>
  </si>
  <si>
    <t>E04009516</t>
  </si>
  <si>
    <t>St. Lawrence, Ilketshall</t>
  </si>
  <si>
    <t>E04009517</t>
  </si>
  <si>
    <t>St. Margaret, Ilketshall</t>
  </si>
  <si>
    <t>E04009518</t>
  </si>
  <si>
    <t>St. Margaret, South Elmham</t>
  </si>
  <si>
    <t>E04009519</t>
  </si>
  <si>
    <t>St. Mary, South Elmham otherwise Homersfield</t>
  </si>
  <si>
    <t>E04009520</t>
  </si>
  <si>
    <t>St. Michael, South Elmham</t>
  </si>
  <si>
    <t>E04009521</t>
  </si>
  <si>
    <t>St. Peter, South Elmham</t>
  </si>
  <si>
    <t>E04009522</t>
  </si>
  <si>
    <t>E05007246</t>
  </si>
  <si>
    <t>Uggeshall</t>
  </si>
  <si>
    <t>E04009531</t>
  </si>
  <si>
    <t>Wainford</t>
  </si>
  <si>
    <t>E05007247</t>
  </si>
  <si>
    <t>Wangford with Henham</t>
  </si>
  <si>
    <t>E04009532</t>
  </si>
  <si>
    <t>E07000206</t>
  </si>
  <si>
    <t>Westhall</t>
  </si>
  <si>
    <t>E04009533</t>
  </si>
  <si>
    <t>E04009534</t>
  </si>
  <si>
    <t>E05007248</t>
  </si>
  <si>
    <t>Willingham St. Mary</t>
  </si>
  <si>
    <t>E04009535</t>
  </si>
  <si>
    <t>Wissett</t>
  </si>
  <si>
    <t>E04009536</t>
  </si>
  <si>
    <t>Worlingham</t>
  </si>
  <si>
    <t>E04009537</t>
  </si>
  <si>
    <t>E05007249</t>
  </si>
  <si>
    <t>Wrentham</t>
  </si>
  <si>
    <t>E04009538</t>
  </si>
  <si>
    <t>E05007250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</si>
</sst>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3.9</c:v>
                </c:pt>
                <c:pt idx="2">
                  <c:v>5.8</c:v>
                </c:pt>
                <c:pt idx="3">
                  <c:v>5.4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3.4</c:v>
                </c:pt>
                <c:pt idx="2">
                  <c:v>3.3</c:v>
                </c:pt>
                <c:pt idx="3">
                  <c:v>3.1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3.4</c:v>
                </c:pt>
                <c:pt idx="2">
                  <c:v>2.1</c:v>
                </c:pt>
                <c:pt idx="3">
                  <c:v>2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6</c:v>
                </c:pt>
                <c:pt idx="2">
                  <c:v>5.8</c:v>
                </c:pt>
                <c:pt idx="3">
                  <c:v>5.6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1.7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2.1</c:v>
                </c:pt>
                <c:pt idx="2">
                  <c:v>2.5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2.6</c:v>
                </c:pt>
                <c:pt idx="2">
                  <c:v>2.2000000000000002</c:v>
                </c:pt>
                <c:pt idx="3">
                  <c:v>2.2000000000000002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3.9</c:v>
                </c:pt>
                <c:pt idx="2">
                  <c:v>5.6</c:v>
                </c:pt>
                <c:pt idx="3">
                  <c:v>5.2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5.2</c:v>
                </c:pt>
                <c:pt idx="2">
                  <c:v>5.9</c:v>
                </c:pt>
                <c:pt idx="3">
                  <c:v>5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13.7</c:v>
                </c:pt>
                <c:pt idx="2">
                  <c:v>18.8</c:v>
                </c:pt>
                <c:pt idx="3">
                  <c:v>17.100000000000001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24.9</c:v>
                </c:pt>
                <c:pt idx="2">
                  <c:v>19.8</c:v>
                </c:pt>
                <c:pt idx="3">
                  <c:v>19.3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12.4</c:v>
                </c:pt>
                <c:pt idx="2">
                  <c:v>7.1</c:v>
                </c:pt>
                <c:pt idx="3">
                  <c:v>7.7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8.6</c:v>
                </c:pt>
                <c:pt idx="2">
                  <c:v>10.3</c:v>
                </c:pt>
                <c:pt idx="3">
                  <c:v>12.1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</c:v>
                </c:pt>
                <c:pt idx="2">
                  <c:v>6.7</c:v>
                </c:pt>
                <c:pt idx="3">
                  <c:v>8.1999999999999993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0.9</c:v>
                </c:pt>
                <c:pt idx="2">
                  <c:v>1.8</c:v>
                </c:pt>
                <c:pt idx="3">
                  <c:v>2.2000000000000002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1.3</c:v>
                </c:pt>
                <c:pt idx="2">
                  <c:v>1</c:v>
                </c:pt>
                <c:pt idx="3">
                  <c:v>1.3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11760"/>
        <c:axId val="248216672"/>
      </c:barChart>
      <c:catAx>
        <c:axId val="24821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16672"/>
        <c:crosses val="autoZero"/>
        <c:auto val="1"/>
        <c:lblAlgn val="ctr"/>
        <c:lblOffset val="100"/>
        <c:noMultiLvlLbl val="0"/>
      </c:catAx>
      <c:valAx>
        <c:axId val="248216672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117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43</c:v>
                </c:pt>
                <c:pt idx="2">
                  <c:v>41.7</c:v>
                </c:pt>
                <c:pt idx="3">
                  <c:v>43.9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All Saints and St. Nicholas, South Elmham</c:v>
                </c:pt>
                <c:pt idx="2">
                  <c:v>Suffolk</c:v>
                </c:pt>
                <c:pt idx="3">
                  <c:v>Waveney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47</c:v>
                </c:pt>
                <c:pt idx="2">
                  <c:v>42</c:v>
                </c:pt>
                <c:pt idx="3">
                  <c:v>45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8217456"/>
        <c:axId val="248217848"/>
      </c:barChart>
      <c:catAx>
        <c:axId val="2482174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48217848"/>
        <c:crosses val="autoZero"/>
        <c:auto val="1"/>
        <c:lblAlgn val="ctr"/>
        <c:lblOffset val="100"/>
        <c:noMultiLvlLbl val="0"/>
      </c:catAx>
      <c:valAx>
        <c:axId val="248217848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482174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29813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41" workbookViewId="0">
      <selection activeCell="E65" sqref="E65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164</v>
      </c>
      <c r="E9" t="s">
        <v>165</v>
      </c>
      <c r="F9" t="s">
        <v>11</v>
      </c>
      <c r="G9">
        <v>100</v>
      </c>
      <c r="H9">
        <v>3.9</v>
      </c>
      <c r="I9">
        <v>3.4</v>
      </c>
      <c r="J9">
        <v>3.4</v>
      </c>
      <c r="K9">
        <v>6</v>
      </c>
      <c r="L9">
        <v>1.7</v>
      </c>
      <c r="M9">
        <v>2.1</v>
      </c>
      <c r="N9">
        <v>2.6</v>
      </c>
      <c r="O9">
        <v>3.9</v>
      </c>
      <c r="P9">
        <v>5.2</v>
      </c>
      <c r="Q9">
        <v>13.7</v>
      </c>
      <c r="R9">
        <v>24.9</v>
      </c>
      <c r="S9">
        <v>12.4</v>
      </c>
      <c r="T9">
        <v>8.6</v>
      </c>
      <c r="U9">
        <v>6</v>
      </c>
      <c r="V9">
        <v>0.9</v>
      </c>
      <c r="W9">
        <v>1.3</v>
      </c>
      <c r="X9">
        <v>43</v>
      </c>
      <c r="Y9">
        <v>47</v>
      </c>
      <c r="CT9" t="s">
        <v>10</v>
      </c>
    </row>
    <row r="10" spans="2:98" x14ac:dyDescent="0.25">
      <c r="C10" t="s">
        <v>118</v>
      </c>
      <c r="D10" t="s">
        <v>156</v>
      </c>
      <c r="E10" t="s">
        <v>166</v>
      </c>
      <c r="F10" t="s">
        <v>11</v>
      </c>
      <c r="G10">
        <v>100</v>
      </c>
      <c r="H10">
        <v>1.5</v>
      </c>
      <c r="I10">
        <v>2.2999999999999998</v>
      </c>
      <c r="J10">
        <v>1.9</v>
      </c>
      <c r="K10">
        <v>4.5999999999999996</v>
      </c>
      <c r="L10">
        <v>1.3</v>
      </c>
      <c r="M10">
        <v>2.1</v>
      </c>
      <c r="N10">
        <v>3.3</v>
      </c>
      <c r="O10">
        <v>2.7</v>
      </c>
      <c r="P10">
        <v>1.9</v>
      </c>
      <c r="Q10">
        <v>12.9</v>
      </c>
      <c r="R10">
        <v>22.5</v>
      </c>
      <c r="S10">
        <v>10.199999999999999</v>
      </c>
      <c r="T10">
        <v>13.6</v>
      </c>
      <c r="U10">
        <v>15.4</v>
      </c>
      <c r="V10">
        <v>2.9</v>
      </c>
      <c r="W10">
        <v>0.8</v>
      </c>
      <c r="X10">
        <v>51.3</v>
      </c>
      <c r="Y10">
        <v>55</v>
      </c>
      <c r="CT10" t="s">
        <v>12</v>
      </c>
    </row>
    <row r="11" spans="2:98" x14ac:dyDescent="0.25">
      <c r="C11" t="s">
        <v>104</v>
      </c>
      <c r="D11" t="s">
        <v>167</v>
      </c>
      <c r="E11" t="s">
        <v>168</v>
      </c>
      <c r="F11" t="s">
        <v>11</v>
      </c>
      <c r="G11">
        <v>100</v>
      </c>
      <c r="H11">
        <v>3.3</v>
      </c>
      <c r="I11">
        <v>1.4</v>
      </c>
      <c r="J11">
        <v>2.2999999999999998</v>
      </c>
      <c r="K11">
        <v>7.4</v>
      </c>
      <c r="L11">
        <v>1.9</v>
      </c>
      <c r="M11">
        <v>1.9</v>
      </c>
      <c r="N11">
        <v>1.9</v>
      </c>
      <c r="O11">
        <v>5.6</v>
      </c>
      <c r="P11">
        <v>3.7</v>
      </c>
      <c r="Q11">
        <v>17.7</v>
      </c>
      <c r="R11">
        <v>24.7</v>
      </c>
      <c r="S11">
        <v>7.9</v>
      </c>
      <c r="T11">
        <v>12.6</v>
      </c>
      <c r="U11">
        <v>7.4</v>
      </c>
      <c r="V11">
        <v>0.5</v>
      </c>
      <c r="W11">
        <v>0</v>
      </c>
      <c r="X11">
        <v>43.7</v>
      </c>
      <c r="Y11">
        <v>46</v>
      </c>
      <c r="CT11" t="s">
        <v>13</v>
      </c>
    </row>
    <row r="12" spans="2:98" x14ac:dyDescent="0.25">
      <c r="D12" t="s">
        <v>169</v>
      </c>
      <c r="E12" t="s">
        <v>170</v>
      </c>
      <c r="F12" t="s">
        <v>11</v>
      </c>
      <c r="G12">
        <v>100</v>
      </c>
      <c r="H12">
        <v>5.6</v>
      </c>
      <c r="I12">
        <v>3.1</v>
      </c>
      <c r="J12">
        <v>2.1</v>
      </c>
      <c r="K12">
        <v>5.5</v>
      </c>
      <c r="L12">
        <v>1</v>
      </c>
      <c r="M12">
        <v>2.2000000000000002</v>
      </c>
      <c r="N12">
        <v>2.1</v>
      </c>
      <c r="O12">
        <v>5.0999999999999996</v>
      </c>
      <c r="P12">
        <v>5.3</v>
      </c>
      <c r="Q12">
        <v>16.7</v>
      </c>
      <c r="R12">
        <v>17.899999999999999</v>
      </c>
      <c r="S12">
        <v>7.1</v>
      </c>
      <c r="T12">
        <v>12.3</v>
      </c>
      <c r="U12">
        <v>9.1999999999999993</v>
      </c>
      <c r="V12">
        <v>2.9</v>
      </c>
      <c r="W12">
        <v>1.7</v>
      </c>
      <c r="X12">
        <v>44.6</v>
      </c>
      <c r="Y12">
        <v>46</v>
      </c>
      <c r="CT12" t="s">
        <v>14</v>
      </c>
    </row>
    <row r="13" spans="2:98" x14ac:dyDescent="0.25">
      <c r="D13" t="s">
        <v>171</v>
      </c>
      <c r="E13" t="s">
        <v>172</v>
      </c>
      <c r="F13" t="s">
        <v>74</v>
      </c>
      <c r="G13">
        <v>100</v>
      </c>
      <c r="H13">
        <v>5.0999999999999996</v>
      </c>
      <c r="I13">
        <v>2.5</v>
      </c>
      <c r="J13">
        <v>2</v>
      </c>
      <c r="K13">
        <v>4.7</v>
      </c>
      <c r="L13">
        <v>0.9</v>
      </c>
      <c r="M13">
        <v>1.9</v>
      </c>
      <c r="N13">
        <v>1.7</v>
      </c>
      <c r="O13">
        <v>5.4</v>
      </c>
      <c r="P13">
        <v>5.6</v>
      </c>
      <c r="Q13">
        <v>15.9</v>
      </c>
      <c r="R13">
        <v>18</v>
      </c>
      <c r="S13">
        <v>7.1</v>
      </c>
      <c r="T13">
        <v>12.7</v>
      </c>
      <c r="U13">
        <v>10.4</v>
      </c>
      <c r="V13">
        <v>3.7</v>
      </c>
      <c r="W13">
        <v>2.5</v>
      </c>
      <c r="X13">
        <v>46.7</v>
      </c>
      <c r="Y13">
        <v>48</v>
      </c>
      <c r="CT13" t="s">
        <v>15</v>
      </c>
    </row>
    <row r="14" spans="2:98" x14ac:dyDescent="0.25">
      <c r="D14" t="s">
        <v>173</v>
      </c>
      <c r="E14" t="s">
        <v>174</v>
      </c>
      <c r="F14" t="s">
        <v>74</v>
      </c>
      <c r="G14">
        <v>100</v>
      </c>
      <c r="H14">
        <v>6.1</v>
      </c>
      <c r="I14">
        <v>3.8</v>
      </c>
      <c r="J14">
        <v>2.2000000000000002</v>
      </c>
      <c r="K14">
        <v>6.2</v>
      </c>
      <c r="L14">
        <v>1.2</v>
      </c>
      <c r="M14">
        <v>2.6</v>
      </c>
      <c r="N14">
        <v>2.5</v>
      </c>
      <c r="O14">
        <v>4.7</v>
      </c>
      <c r="P14">
        <v>4.9000000000000004</v>
      </c>
      <c r="Q14">
        <v>17.5</v>
      </c>
      <c r="R14">
        <v>17.8</v>
      </c>
      <c r="S14">
        <v>7.2</v>
      </c>
      <c r="T14">
        <v>11.9</v>
      </c>
      <c r="U14">
        <v>8.1</v>
      </c>
      <c r="V14">
        <v>2.1</v>
      </c>
      <c r="W14">
        <v>1</v>
      </c>
      <c r="X14">
        <v>42.5</v>
      </c>
      <c r="Y14">
        <v>43</v>
      </c>
      <c r="CT14" t="s">
        <v>16</v>
      </c>
    </row>
    <row r="15" spans="2:98" x14ac:dyDescent="0.25">
      <c r="D15" t="s">
        <v>175</v>
      </c>
      <c r="E15" t="s">
        <v>176</v>
      </c>
      <c r="F15" t="s">
        <v>11</v>
      </c>
      <c r="G15">
        <v>100</v>
      </c>
      <c r="H15">
        <v>2.7</v>
      </c>
      <c r="I15">
        <v>4.5</v>
      </c>
      <c r="J15">
        <v>2.7</v>
      </c>
      <c r="K15">
        <v>7.2</v>
      </c>
      <c r="L15">
        <v>0.9</v>
      </c>
      <c r="M15">
        <v>0.9</v>
      </c>
      <c r="N15">
        <v>1.8</v>
      </c>
      <c r="O15">
        <v>3.6</v>
      </c>
      <c r="P15">
        <v>2.7</v>
      </c>
      <c r="Q15">
        <v>16.2</v>
      </c>
      <c r="R15">
        <v>24.3</v>
      </c>
      <c r="S15">
        <v>17.100000000000001</v>
      </c>
      <c r="T15">
        <v>9.9</v>
      </c>
      <c r="U15">
        <v>3.6</v>
      </c>
      <c r="V15">
        <v>1.8</v>
      </c>
      <c r="W15">
        <v>0</v>
      </c>
      <c r="X15">
        <v>44.8</v>
      </c>
      <c r="Y15">
        <v>51</v>
      </c>
      <c r="CT15" t="s">
        <v>17</v>
      </c>
    </row>
    <row r="16" spans="2:98" x14ac:dyDescent="0.25">
      <c r="D16" t="s">
        <v>177</v>
      </c>
      <c r="E16" t="s">
        <v>178</v>
      </c>
      <c r="F16" t="s">
        <v>11</v>
      </c>
      <c r="G16">
        <v>100</v>
      </c>
      <c r="H16">
        <v>2.6</v>
      </c>
      <c r="I16">
        <v>2.6</v>
      </c>
      <c r="J16">
        <v>1.6</v>
      </c>
      <c r="K16">
        <v>5</v>
      </c>
      <c r="L16">
        <v>1</v>
      </c>
      <c r="M16">
        <v>2.1</v>
      </c>
      <c r="N16">
        <v>1.8</v>
      </c>
      <c r="O16">
        <v>8.1</v>
      </c>
      <c r="P16">
        <v>8.5</v>
      </c>
      <c r="Q16">
        <v>24.7</v>
      </c>
      <c r="R16">
        <v>21.9</v>
      </c>
      <c r="S16">
        <v>6.4</v>
      </c>
      <c r="T16">
        <v>8.3000000000000007</v>
      </c>
      <c r="U16">
        <v>4.2</v>
      </c>
      <c r="V16">
        <v>0.9</v>
      </c>
      <c r="W16">
        <v>0.4</v>
      </c>
      <c r="X16">
        <v>40.5</v>
      </c>
      <c r="Y16">
        <v>40</v>
      </c>
      <c r="CT16" t="s">
        <v>19</v>
      </c>
    </row>
    <row r="17" spans="4:98" x14ac:dyDescent="0.25">
      <c r="D17" t="s">
        <v>179</v>
      </c>
      <c r="E17" t="s">
        <v>180</v>
      </c>
      <c r="F17" t="s">
        <v>11</v>
      </c>
      <c r="G17" t="s">
        <v>18</v>
      </c>
      <c r="H17" t="s">
        <v>18</v>
      </c>
      <c r="I17" t="s">
        <v>18</v>
      </c>
      <c r="J17" t="s">
        <v>18</v>
      </c>
      <c r="K17" t="s">
        <v>18</v>
      </c>
      <c r="L17" t="s">
        <v>18</v>
      </c>
      <c r="M17" t="s">
        <v>18</v>
      </c>
      <c r="N17" t="s">
        <v>18</v>
      </c>
      <c r="O17" t="s">
        <v>18</v>
      </c>
      <c r="P17" t="s">
        <v>18</v>
      </c>
      <c r="Q17" t="s">
        <v>18</v>
      </c>
      <c r="R17" t="s">
        <v>18</v>
      </c>
      <c r="S17" t="s">
        <v>18</v>
      </c>
      <c r="T17" t="s">
        <v>18</v>
      </c>
      <c r="U17" t="s">
        <v>18</v>
      </c>
      <c r="V17" t="s">
        <v>18</v>
      </c>
      <c r="W17" t="s">
        <v>18</v>
      </c>
      <c r="X17" t="s">
        <v>18</v>
      </c>
      <c r="Y17" t="s">
        <v>18</v>
      </c>
      <c r="CT17" t="s">
        <v>20</v>
      </c>
    </row>
    <row r="18" spans="4:98" x14ac:dyDescent="0.25">
      <c r="D18" t="s">
        <v>181</v>
      </c>
      <c r="E18" t="s">
        <v>182</v>
      </c>
      <c r="F18" t="s">
        <v>74</v>
      </c>
      <c r="G18">
        <v>100</v>
      </c>
      <c r="H18">
        <v>3.5</v>
      </c>
      <c r="I18">
        <v>2.7</v>
      </c>
      <c r="J18">
        <v>2.1</v>
      </c>
      <c r="K18">
        <v>5.9</v>
      </c>
      <c r="L18">
        <v>0.9</v>
      </c>
      <c r="M18">
        <v>2.4</v>
      </c>
      <c r="N18">
        <v>2.2999999999999998</v>
      </c>
      <c r="O18">
        <v>4.0999999999999996</v>
      </c>
      <c r="P18">
        <v>2.4</v>
      </c>
      <c r="Q18">
        <v>14.3</v>
      </c>
      <c r="R18">
        <v>22.2</v>
      </c>
      <c r="S18">
        <v>9.5</v>
      </c>
      <c r="T18">
        <v>14</v>
      </c>
      <c r="U18">
        <v>9.6999999999999993</v>
      </c>
      <c r="V18">
        <v>2.7</v>
      </c>
      <c r="W18">
        <v>1.2</v>
      </c>
      <c r="X18">
        <v>47.3</v>
      </c>
      <c r="Y18">
        <v>51</v>
      </c>
      <c r="CT18" t="s">
        <v>21</v>
      </c>
    </row>
    <row r="19" spans="4:98" x14ac:dyDescent="0.25">
      <c r="D19" t="s">
        <v>183</v>
      </c>
      <c r="E19" t="s">
        <v>184</v>
      </c>
      <c r="F19" t="s">
        <v>11</v>
      </c>
      <c r="G19">
        <v>100</v>
      </c>
      <c r="H19">
        <v>4.4000000000000004</v>
      </c>
      <c r="I19">
        <v>3</v>
      </c>
      <c r="J19">
        <v>2.8</v>
      </c>
      <c r="K19">
        <v>5.9</v>
      </c>
      <c r="L19">
        <v>0.7</v>
      </c>
      <c r="M19">
        <v>2.6</v>
      </c>
      <c r="N19">
        <v>2.8</v>
      </c>
      <c r="O19">
        <v>2.6</v>
      </c>
      <c r="P19">
        <v>4.2</v>
      </c>
      <c r="Q19">
        <v>17.8</v>
      </c>
      <c r="R19">
        <v>21.8</v>
      </c>
      <c r="S19">
        <v>9.6</v>
      </c>
      <c r="T19">
        <v>10.3</v>
      </c>
      <c r="U19">
        <v>9.4</v>
      </c>
      <c r="V19">
        <v>1.4</v>
      </c>
      <c r="W19">
        <v>0.7</v>
      </c>
      <c r="X19">
        <v>44.4</v>
      </c>
      <c r="Y19">
        <v>47</v>
      </c>
      <c r="CT19" t="s">
        <v>22</v>
      </c>
    </row>
    <row r="20" spans="4:98" x14ac:dyDescent="0.25">
      <c r="D20" t="s">
        <v>185</v>
      </c>
      <c r="E20" t="s">
        <v>186</v>
      </c>
      <c r="F20" t="s">
        <v>11</v>
      </c>
      <c r="G20">
        <v>100</v>
      </c>
      <c r="H20">
        <v>6</v>
      </c>
      <c r="I20">
        <v>3</v>
      </c>
      <c r="J20">
        <v>1.9</v>
      </c>
      <c r="K20">
        <v>6</v>
      </c>
      <c r="L20">
        <v>1.2</v>
      </c>
      <c r="M20">
        <v>2.4</v>
      </c>
      <c r="N20">
        <v>2.1</v>
      </c>
      <c r="O20">
        <v>5.2</v>
      </c>
      <c r="P20">
        <v>5</v>
      </c>
      <c r="Q20">
        <v>17.899999999999999</v>
      </c>
      <c r="R20">
        <v>18</v>
      </c>
      <c r="S20">
        <v>7.2</v>
      </c>
      <c r="T20">
        <v>10.7</v>
      </c>
      <c r="U20">
        <v>8.8000000000000007</v>
      </c>
      <c r="V20">
        <v>2.8</v>
      </c>
      <c r="W20">
        <v>1.7</v>
      </c>
      <c r="X20">
        <v>43.6</v>
      </c>
      <c r="Y20">
        <v>44</v>
      </c>
      <c r="CT20" t="s">
        <v>23</v>
      </c>
    </row>
    <row r="21" spans="4:98" x14ac:dyDescent="0.25">
      <c r="D21" t="s">
        <v>185</v>
      </c>
      <c r="E21" t="s">
        <v>187</v>
      </c>
      <c r="F21" t="s">
        <v>74</v>
      </c>
      <c r="G21">
        <v>100</v>
      </c>
      <c r="H21">
        <v>6</v>
      </c>
      <c r="I21">
        <v>3</v>
      </c>
      <c r="J21">
        <v>1.9</v>
      </c>
      <c r="K21">
        <v>6</v>
      </c>
      <c r="L21">
        <v>1.2</v>
      </c>
      <c r="M21">
        <v>2.4</v>
      </c>
      <c r="N21">
        <v>2.1</v>
      </c>
      <c r="O21">
        <v>5.2</v>
      </c>
      <c r="P21">
        <v>5</v>
      </c>
      <c r="Q21">
        <v>17.899999999999999</v>
      </c>
      <c r="R21">
        <v>18</v>
      </c>
      <c r="S21">
        <v>7.2</v>
      </c>
      <c r="T21">
        <v>10.7</v>
      </c>
      <c r="U21">
        <v>8.8000000000000007</v>
      </c>
      <c r="V21">
        <v>2.8</v>
      </c>
      <c r="W21">
        <v>1.7</v>
      </c>
      <c r="X21">
        <v>43.6</v>
      </c>
      <c r="Y21">
        <v>44</v>
      </c>
      <c r="CT21" t="s">
        <v>24</v>
      </c>
    </row>
    <row r="22" spans="4:98" x14ac:dyDescent="0.25">
      <c r="D22" t="s">
        <v>158</v>
      </c>
      <c r="E22" t="s">
        <v>188</v>
      </c>
      <c r="F22" t="s">
        <v>74</v>
      </c>
      <c r="G22">
        <v>100</v>
      </c>
      <c r="H22">
        <v>6.2</v>
      </c>
      <c r="I22">
        <v>3.3</v>
      </c>
      <c r="J22">
        <v>2.4</v>
      </c>
      <c r="K22">
        <v>6.2</v>
      </c>
      <c r="L22">
        <v>1.2</v>
      </c>
      <c r="M22">
        <v>2.5</v>
      </c>
      <c r="N22">
        <v>1.8</v>
      </c>
      <c r="O22">
        <v>5.3</v>
      </c>
      <c r="P22">
        <v>4.8</v>
      </c>
      <c r="Q22">
        <v>18.5</v>
      </c>
      <c r="R22">
        <v>19.5</v>
      </c>
      <c r="S22">
        <v>8.1999999999999993</v>
      </c>
      <c r="T22">
        <v>10.9</v>
      </c>
      <c r="U22">
        <v>6.2</v>
      </c>
      <c r="V22">
        <v>1.9</v>
      </c>
      <c r="W22">
        <v>1</v>
      </c>
      <c r="X22">
        <v>41.9</v>
      </c>
      <c r="Y22">
        <v>43</v>
      </c>
      <c r="CT22" t="s">
        <v>25</v>
      </c>
    </row>
    <row r="23" spans="4:98" x14ac:dyDescent="0.25">
      <c r="D23" t="s">
        <v>189</v>
      </c>
      <c r="E23" t="s">
        <v>190</v>
      </c>
      <c r="F23" t="s">
        <v>11</v>
      </c>
      <c r="G23">
        <v>100</v>
      </c>
      <c r="H23">
        <v>6.9</v>
      </c>
      <c r="I23">
        <v>3.8</v>
      </c>
      <c r="J23">
        <v>2.5</v>
      </c>
      <c r="K23">
        <v>6.5</v>
      </c>
      <c r="L23">
        <v>1.5</v>
      </c>
      <c r="M23">
        <v>2.7</v>
      </c>
      <c r="N23">
        <v>2.4</v>
      </c>
      <c r="O23">
        <v>5.2</v>
      </c>
      <c r="P23">
        <v>5.8</v>
      </c>
      <c r="Q23">
        <v>21.2</v>
      </c>
      <c r="R23">
        <v>19.2</v>
      </c>
      <c r="S23">
        <v>6</v>
      </c>
      <c r="T23">
        <v>9.1999999999999993</v>
      </c>
      <c r="U23">
        <v>5.2</v>
      </c>
      <c r="V23">
        <v>1.1000000000000001</v>
      </c>
      <c r="W23">
        <v>0.6</v>
      </c>
      <c r="X23">
        <v>38.700000000000003</v>
      </c>
      <c r="Y23">
        <v>39</v>
      </c>
      <c r="CT23" t="s">
        <v>9</v>
      </c>
    </row>
    <row r="24" spans="4:98" x14ac:dyDescent="0.25">
      <c r="D24" t="s">
        <v>189</v>
      </c>
      <c r="E24" t="s">
        <v>191</v>
      </c>
      <c r="F24" t="s">
        <v>74</v>
      </c>
      <c r="G24">
        <v>100</v>
      </c>
      <c r="H24">
        <v>6.9</v>
      </c>
      <c r="I24">
        <v>3.8</v>
      </c>
      <c r="J24">
        <v>2.5</v>
      </c>
      <c r="K24">
        <v>6.5</v>
      </c>
      <c r="L24">
        <v>1.5</v>
      </c>
      <c r="M24">
        <v>2.7</v>
      </c>
      <c r="N24">
        <v>2.4</v>
      </c>
      <c r="O24">
        <v>5.2</v>
      </c>
      <c r="P24">
        <v>5.8</v>
      </c>
      <c r="Q24">
        <v>21.2</v>
      </c>
      <c r="R24">
        <v>19.2</v>
      </c>
      <c r="S24">
        <v>6</v>
      </c>
      <c r="T24">
        <v>9.1999999999999993</v>
      </c>
      <c r="U24">
        <v>5.2</v>
      </c>
      <c r="V24">
        <v>1.1000000000000001</v>
      </c>
      <c r="W24">
        <v>0.6</v>
      </c>
      <c r="X24">
        <v>38.700000000000003</v>
      </c>
      <c r="Y24">
        <v>39</v>
      </c>
      <c r="CT24" t="s">
        <v>26</v>
      </c>
    </row>
    <row r="25" spans="4:98" x14ac:dyDescent="0.25">
      <c r="D25" t="s">
        <v>192</v>
      </c>
      <c r="E25" t="s">
        <v>193</v>
      </c>
      <c r="F25" t="s">
        <v>11</v>
      </c>
      <c r="G25">
        <v>100</v>
      </c>
      <c r="H25">
        <v>3.5</v>
      </c>
      <c r="I25">
        <v>3</v>
      </c>
      <c r="J25">
        <v>1</v>
      </c>
      <c r="K25">
        <v>4.0999999999999996</v>
      </c>
      <c r="L25">
        <v>0.7</v>
      </c>
      <c r="M25">
        <v>1.5</v>
      </c>
      <c r="N25">
        <v>1.5</v>
      </c>
      <c r="O25">
        <v>3.6</v>
      </c>
      <c r="P25">
        <v>3.4</v>
      </c>
      <c r="Q25">
        <v>15.1</v>
      </c>
      <c r="R25">
        <v>20.5</v>
      </c>
      <c r="S25">
        <v>10</v>
      </c>
      <c r="T25">
        <v>19.3</v>
      </c>
      <c r="U25">
        <v>9.5</v>
      </c>
      <c r="V25">
        <v>2.5</v>
      </c>
      <c r="W25">
        <v>0.8</v>
      </c>
      <c r="X25">
        <v>49.7</v>
      </c>
      <c r="Y25">
        <v>54</v>
      </c>
      <c r="CT25" t="s">
        <v>27</v>
      </c>
    </row>
    <row r="26" spans="4:98" x14ac:dyDescent="0.25">
      <c r="D26" t="s">
        <v>194</v>
      </c>
      <c r="E26" t="s">
        <v>195</v>
      </c>
      <c r="F26" t="s">
        <v>11</v>
      </c>
      <c r="G26" t="s">
        <v>18</v>
      </c>
      <c r="H26" t="s">
        <v>18</v>
      </c>
      <c r="I26" t="s">
        <v>18</v>
      </c>
      <c r="J26" t="s">
        <v>18</v>
      </c>
      <c r="K26" t="s">
        <v>18</v>
      </c>
      <c r="L26" t="s">
        <v>18</v>
      </c>
      <c r="M26" t="s">
        <v>18</v>
      </c>
      <c r="N26" t="s">
        <v>18</v>
      </c>
      <c r="O26" t="s">
        <v>18</v>
      </c>
      <c r="P26" t="s">
        <v>18</v>
      </c>
      <c r="Q26" t="s">
        <v>18</v>
      </c>
      <c r="R26" t="s">
        <v>18</v>
      </c>
      <c r="S26" t="s">
        <v>18</v>
      </c>
      <c r="T26" t="s">
        <v>18</v>
      </c>
      <c r="U26" t="s">
        <v>18</v>
      </c>
      <c r="V26" t="s">
        <v>18</v>
      </c>
      <c r="W26" t="s">
        <v>18</v>
      </c>
      <c r="X26" t="s">
        <v>18</v>
      </c>
      <c r="Y26" t="s">
        <v>18</v>
      </c>
      <c r="CT26" t="s">
        <v>28</v>
      </c>
    </row>
    <row r="27" spans="4:98" x14ac:dyDescent="0.25">
      <c r="D27" t="s">
        <v>196</v>
      </c>
      <c r="E27" t="s">
        <v>197</v>
      </c>
      <c r="F27" t="s">
        <v>11</v>
      </c>
      <c r="G27" t="s">
        <v>18</v>
      </c>
      <c r="H27" t="s">
        <v>18</v>
      </c>
      <c r="I27" t="s">
        <v>18</v>
      </c>
      <c r="J27" t="s">
        <v>18</v>
      </c>
      <c r="K27" t="s">
        <v>18</v>
      </c>
      <c r="L27" t="s">
        <v>18</v>
      </c>
      <c r="M27" t="s">
        <v>18</v>
      </c>
      <c r="N27" t="s">
        <v>18</v>
      </c>
      <c r="O27" t="s">
        <v>18</v>
      </c>
      <c r="P27" t="s">
        <v>18</v>
      </c>
      <c r="Q27" t="s">
        <v>18</v>
      </c>
      <c r="R27" t="s">
        <v>18</v>
      </c>
      <c r="S27" t="s">
        <v>18</v>
      </c>
      <c r="T27" t="s">
        <v>18</v>
      </c>
      <c r="U27" t="s">
        <v>18</v>
      </c>
      <c r="V27" t="s">
        <v>18</v>
      </c>
      <c r="W27" t="s">
        <v>18</v>
      </c>
      <c r="X27" t="s">
        <v>18</v>
      </c>
      <c r="Y27" t="s">
        <v>18</v>
      </c>
      <c r="CT27" t="s">
        <v>29</v>
      </c>
    </row>
    <row r="28" spans="4:98" x14ac:dyDescent="0.25">
      <c r="D28" t="s">
        <v>198</v>
      </c>
      <c r="E28" t="s">
        <v>199</v>
      </c>
      <c r="F28" t="s">
        <v>11</v>
      </c>
      <c r="G28" t="s">
        <v>18</v>
      </c>
      <c r="H28" t="s">
        <v>18</v>
      </c>
      <c r="I28" t="s">
        <v>18</v>
      </c>
      <c r="J28" t="s">
        <v>18</v>
      </c>
      <c r="K28" t="s">
        <v>18</v>
      </c>
      <c r="L28" t="s">
        <v>18</v>
      </c>
      <c r="M28" t="s">
        <v>18</v>
      </c>
      <c r="N28" t="s">
        <v>18</v>
      </c>
      <c r="O28" t="s">
        <v>18</v>
      </c>
      <c r="P28" t="s">
        <v>18</v>
      </c>
      <c r="Q28" t="s">
        <v>18</v>
      </c>
      <c r="R28" t="s">
        <v>18</v>
      </c>
      <c r="S28" t="s">
        <v>18</v>
      </c>
      <c r="T28" t="s">
        <v>18</v>
      </c>
      <c r="U28" t="s">
        <v>18</v>
      </c>
      <c r="V28" t="s">
        <v>18</v>
      </c>
      <c r="W28" t="s">
        <v>18</v>
      </c>
      <c r="X28" t="s">
        <v>18</v>
      </c>
      <c r="Y28" t="s">
        <v>18</v>
      </c>
      <c r="CT28" t="s">
        <v>30</v>
      </c>
    </row>
    <row r="29" spans="4:98" x14ac:dyDescent="0.25">
      <c r="D29" t="s">
        <v>200</v>
      </c>
      <c r="E29" t="s">
        <v>201</v>
      </c>
      <c r="F29" t="s">
        <v>11</v>
      </c>
      <c r="G29">
        <v>100</v>
      </c>
      <c r="H29">
        <v>4</v>
      </c>
      <c r="I29">
        <v>3.4</v>
      </c>
      <c r="J29">
        <v>0</v>
      </c>
      <c r="K29">
        <v>3.4</v>
      </c>
      <c r="L29">
        <v>1.1000000000000001</v>
      </c>
      <c r="M29">
        <v>4</v>
      </c>
      <c r="N29">
        <v>2.2999999999999998</v>
      </c>
      <c r="O29">
        <v>4.5</v>
      </c>
      <c r="P29">
        <v>4</v>
      </c>
      <c r="Q29">
        <v>15.9</v>
      </c>
      <c r="R29">
        <v>25</v>
      </c>
      <c r="S29">
        <v>8.5</v>
      </c>
      <c r="T29">
        <v>11.9</v>
      </c>
      <c r="U29">
        <v>10.199999999999999</v>
      </c>
      <c r="V29">
        <v>1.1000000000000001</v>
      </c>
      <c r="W29">
        <v>0.6</v>
      </c>
      <c r="X29">
        <v>46.2</v>
      </c>
      <c r="Y29">
        <v>49</v>
      </c>
      <c r="CT29" t="s">
        <v>31</v>
      </c>
    </row>
    <row r="30" spans="4:98" x14ac:dyDescent="0.25">
      <c r="D30" t="s">
        <v>202</v>
      </c>
      <c r="E30" t="s">
        <v>203</v>
      </c>
      <c r="F30" t="s">
        <v>11</v>
      </c>
      <c r="G30">
        <v>100</v>
      </c>
      <c r="H30">
        <v>4.2</v>
      </c>
      <c r="I30">
        <v>0.6</v>
      </c>
      <c r="J30">
        <v>0.6</v>
      </c>
      <c r="K30">
        <v>4.8</v>
      </c>
      <c r="L30">
        <v>0.6</v>
      </c>
      <c r="M30">
        <v>4.2</v>
      </c>
      <c r="N30">
        <v>0.6</v>
      </c>
      <c r="O30">
        <v>1.2</v>
      </c>
      <c r="P30">
        <v>0.6</v>
      </c>
      <c r="Q30">
        <v>17.399999999999999</v>
      </c>
      <c r="R30">
        <v>25.1</v>
      </c>
      <c r="S30">
        <v>13.2</v>
      </c>
      <c r="T30">
        <v>13.8</v>
      </c>
      <c r="U30">
        <v>10.199999999999999</v>
      </c>
      <c r="V30">
        <v>2.4</v>
      </c>
      <c r="W30">
        <v>0.6</v>
      </c>
      <c r="X30">
        <v>50.5</v>
      </c>
      <c r="Y30">
        <v>53</v>
      </c>
      <c r="CT30" t="s">
        <v>32</v>
      </c>
    </row>
    <row r="31" spans="4:98" x14ac:dyDescent="0.25">
      <c r="D31" t="s">
        <v>204</v>
      </c>
      <c r="E31" t="s">
        <v>205</v>
      </c>
      <c r="F31" t="s">
        <v>11</v>
      </c>
      <c r="G31">
        <v>100</v>
      </c>
      <c r="H31">
        <v>7.1</v>
      </c>
      <c r="I31">
        <v>4.5</v>
      </c>
      <c r="J31">
        <v>2.1</v>
      </c>
      <c r="K31">
        <v>7.2</v>
      </c>
      <c r="L31">
        <v>1</v>
      </c>
      <c r="M31">
        <v>2.4</v>
      </c>
      <c r="N31">
        <v>1.5</v>
      </c>
      <c r="O31">
        <v>4.5</v>
      </c>
      <c r="P31">
        <v>5.3</v>
      </c>
      <c r="Q31">
        <v>23.1</v>
      </c>
      <c r="R31">
        <v>18</v>
      </c>
      <c r="S31">
        <v>7.7</v>
      </c>
      <c r="T31">
        <v>10</v>
      </c>
      <c r="U31">
        <v>4.2</v>
      </c>
      <c r="V31">
        <v>1</v>
      </c>
      <c r="W31">
        <v>0.3</v>
      </c>
      <c r="X31">
        <v>38.700000000000003</v>
      </c>
      <c r="Y31">
        <v>39</v>
      </c>
      <c r="CT31" t="s">
        <v>33</v>
      </c>
    </row>
    <row r="32" spans="4:98" x14ac:dyDescent="0.25">
      <c r="D32" t="s">
        <v>206</v>
      </c>
      <c r="E32" t="s">
        <v>207</v>
      </c>
      <c r="F32" t="s">
        <v>74</v>
      </c>
      <c r="G32">
        <v>100</v>
      </c>
      <c r="H32">
        <v>3.5</v>
      </c>
      <c r="I32">
        <v>2.2000000000000002</v>
      </c>
      <c r="J32">
        <v>1.3</v>
      </c>
      <c r="K32">
        <v>4</v>
      </c>
      <c r="L32">
        <v>0.9</v>
      </c>
      <c r="M32">
        <v>2.1</v>
      </c>
      <c r="N32">
        <v>1.9</v>
      </c>
      <c r="O32">
        <v>3.5</v>
      </c>
      <c r="P32">
        <v>3.2</v>
      </c>
      <c r="Q32">
        <v>14</v>
      </c>
      <c r="R32">
        <v>20.8</v>
      </c>
      <c r="S32">
        <v>10.5</v>
      </c>
      <c r="T32">
        <v>17.899999999999999</v>
      </c>
      <c r="U32">
        <v>10</v>
      </c>
      <c r="V32">
        <v>2.7</v>
      </c>
      <c r="W32">
        <v>1.4</v>
      </c>
      <c r="X32">
        <v>50</v>
      </c>
      <c r="Y32">
        <v>54</v>
      </c>
      <c r="CT32" t="s">
        <v>34</v>
      </c>
    </row>
    <row r="33" spans="4:98" x14ac:dyDescent="0.25">
      <c r="D33" t="s">
        <v>208</v>
      </c>
      <c r="E33" t="s">
        <v>209</v>
      </c>
      <c r="F33" t="s">
        <v>11</v>
      </c>
      <c r="G33">
        <v>100</v>
      </c>
      <c r="H33">
        <v>4.2</v>
      </c>
      <c r="I33">
        <v>2</v>
      </c>
      <c r="J33">
        <v>1.3</v>
      </c>
      <c r="K33">
        <v>4.7</v>
      </c>
      <c r="L33">
        <v>1.1000000000000001</v>
      </c>
      <c r="M33">
        <v>2.2000000000000002</v>
      </c>
      <c r="N33">
        <v>1.9</v>
      </c>
      <c r="O33">
        <v>4.8</v>
      </c>
      <c r="P33">
        <v>4.5</v>
      </c>
      <c r="Q33">
        <v>13.5</v>
      </c>
      <c r="R33">
        <v>19.100000000000001</v>
      </c>
      <c r="S33">
        <v>7.8</v>
      </c>
      <c r="T33">
        <v>14.6</v>
      </c>
      <c r="U33">
        <v>12.4</v>
      </c>
      <c r="V33">
        <v>3.7</v>
      </c>
      <c r="W33">
        <v>2.2000000000000002</v>
      </c>
      <c r="X33">
        <v>49.1</v>
      </c>
      <c r="Y33">
        <v>52</v>
      </c>
      <c r="CT33" t="s">
        <v>35</v>
      </c>
    </row>
    <row r="34" spans="4:98" x14ac:dyDescent="0.25">
      <c r="D34" t="s">
        <v>208</v>
      </c>
      <c r="E34" t="s">
        <v>210</v>
      </c>
      <c r="F34" t="s">
        <v>74</v>
      </c>
      <c r="G34">
        <v>100</v>
      </c>
      <c r="H34">
        <v>4.2</v>
      </c>
      <c r="I34">
        <v>2</v>
      </c>
      <c r="J34">
        <v>1.3</v>
      </c>
      <c r="K34">
        <v>4.7</v>
      </c>
      <c r="L34">
        <v>1.1000000000000001</v>
      </c>
      <c r="M34">
        <v>2.2000000000000002</v>
      </c>
      <c r="N34">
        <v>1.9</v>
      </c>
      <c r="O34">
        <v>4.8</v>
      </c>
      <c r="P34">
        <v>4.5</v>
      </c>
      <c r="Q34">
        <v>13.5</v>
      </c>
      <c r="R34">
        <v>19.100000000000001</v>
      </c>
      <c r="S34">
        <v>7.8</v>
      </c>
      <c r="T34">
        <v>14.6</v>
      </c>
      <c r="U34">
        <v>12.4</v>
      </c>
      <c r="V34">
        <v>3.7</v>
      </c>
      <c r="W34">
        <v>2.2000000000000002</v>
      </c>
      <c r="X34">
        <v>49.1</v>
      </c>
      <c r="Y34">
        <v>52</v>
      </c>
      <c r="CT34" t="s">
        <v>36</v>
      </c>
    </row>
    <row r="35" spans="4:98" x14ac:dyDescent="0.25">
      <c r="D35" t="s">
        <v>211</v>
      </c>
      <c r="E35" t="s">
        <v>212</v>
      </c>
      <c r="F35" t="s">
        <v>74</v>
      </c>
      <c r="G35">
        <v>100</v>
      </c>
      <c r="H35">
        <v>8</v>
      </c>
      <c r="I35">
        <v>3.7</v>
      </c>
      <c r="J35">
        <v>2.2000000000000002</v>
      </c>
      <c r="K35">
        <v>5.4</v>
      </c>
      <c r="L35">
        <v>1.2</v>
      </c>
      <c r="M35">
        <v>2.6</v>
      </c>
      <c r="N35">
        <v>3.4</v>
      </c>
      <c r="O35">
        <v>8.1</v>
      </c>
      <c r="P35">
        <v>8</v>
      </c>
      <c r="Q35">
        <v>20.3</v>
      </c>
      <c r="R35">
        <v>17.899999999999999</v>
      </c>
      <c r="S35">
        <v>5.6</v>
      </c>
      <c r="T35">
        <v>7.1</v>
      </c>
      <c r="U35">
        <v>4.2</v>
      </c>
      <c r="V35">
        <v>1.6</v>
      </c>
      <c r="W35">
        <v>0.8</v>
      </c>
      <c r="X35">
        <v>37</v>
      </c>
      <c r="Y35">
        <v>36</v>
      </c>
      <c r="CT35" t="s">
        <v>37</v>
      </c>
    </row>
    <row r="36" spans="4:98" x14ac:dyDescent="0.25">
      <c r="D36" t="s">
        <v>213</v>
      </c>
      <c r="E36" t="s">
        <v>214</v>
      </c>
      <c r="F36" t="s">
        <v>11</v>
      </c>
      <c r="G36">
        <v>100</v>
      </c>
      <c r="H36">
        <v>5.4</v>
      </c>
      <c r="I36">
        <v>2.7</v>
      </c>
      <c r="J36">
        <v>2.5</v>
      </c>
      <c r="K36">
        <v>4.9000000000000004</v>
      </c>
      <c r="L36">
        <v>1</v>
      </c>
      <c r="M36">
        <v>2.9</v>
      </c>
      <c r="N36">
        <v>2.9</v>
      </c>
      <c r="O36">
        <v>4.4000000000000004</v>
      </c>
      <c r="P36">
        <v>3.2</v>
      </c>
      <c r="Q36">
        <v>15.4</v>
      </c>
      <c r="R36">
        <v>29.7</v>
      </c>
      <c r="S36">
        <v>7.4</v>
      </c>
      <c r="T36">
        <v>12.3</v>
      </c>
      <c r="U36">
        <v>3.7</v>
      </c>
      <c r="V36">
        <v>0.5</v>
      </c>
      <c r="W36">
        <v>1.2</v>
      </c>
      <c r="X36">
        <v>42.8</v>
      </c>
      <c r="Y36">
        <v>47</v>
      </c>
      <c r="CT36" t="s">
        <v>38</v>
      </c>
    </row>
    <row r="37" spans="4:98" x14ac:dyDescent="0.25">
      <c r="D37" t="s">
        <v>160</v>
      </c>
      <c r="E37" t="s">
        <v>215</v>
      </c>
      <c r="F37" t="s">
        <v>11</v>
      </c>
      <c r="G37">
        <v>100</v>
      </c>
      <c r="H37">
        <v>4.0999999999999996</v>
      </c>
      <c r="I37">
        <v>3</v>
      </c>
      <c r="J37">
        <v>1.6</v>
      </c>
      <c r="K37">
        <v>6</v>
      </c>
      <c r="L37">
        <v>1</v>
      </c>
      <c r="M37">
        <v>3.1</v>
      </c>
      <c r="N37">
        <v>3</v>
      </c>
      <c r="O37">
        <v>3.4</v>
      </c>
      <c r="P37">
        <v>3.2</v>
      </c>
      <c r="Q37">
        <v>14.5</v>
      </c>
      <c r="R37">
        <v>19.7</v>
      </c>
      <c r="S37">
        <v>8.3000000000000007</v>
      </c>
      <c r="T37">
        <v>15.7</v>
      </c>
      <c r="U37">
        <v>10.3</v>
      </c>
      <c r="V37">
        <v>2.8</v>
      </c>
      <c r="W37">
        <v>0.2</v>
      </c>
      <c r="X37">
        <v>46.6</v>
      </c>
      <c r="Y37">
        <v>50</v>
      </c>
      <c r="CT37" t="s">
        <v>39</v>
      </c>
    </row>
    <row r="38" spans="4:98" x14ac:dyDescent="0.25">
      <c r="D38" t="s">
        <v>216</v>
      </c>
      <c r="E38" t="s">
        <v>217</v>
      </c>
      <c r="F38" t="s">
        <v>11</v>
      </c>
      <c r="G38">
        <v>100</v>
      </c>
      <c r="H38">
        <v>3.7</v>
      </c>
      <c r="I38">
        <v>2.9</v>
      </c>
      <c r="J38">
        <v>2.1</v>
      </c>
      <c r="K38">
        <v>5.2</v>
      </c>
      <c r="L38">
        <v>1</v>
      </c>
      <c r="M38">
        <v>2.1</v>
      </c>
      <c r="N38">
        <v>2</v>
      </c>
      <c r="O38">
        <v>4.9000000000000004</v>
      </c>
      <c r="P38">
        <v>4.2</v>
      </c>
      <c r="Q38">
        <v>14.4</v>
      </c>
      <c r="R38">
        <v>19.8</v>
      </c>
      <c r="S38">
        <v>9.1999999999999993</v>
      </c>
      <c r="T38">
        <v>14.5</v>
      </c>
      <c r="U38">
        <v>9.9</v>
      </c>
      <c r="V38">
        <v>2.7</v>
      </c>
      <c r="W38">
        <v>1.4</v>
      </c>
      <c r="X38">
        <v>47.1</v>
      </c>
      <c r="Y38">
        <v>50</v>
      </c>
      <c r="CT38" t="s">
        <v>40</v>
      </c>
    </row>
    <row r="39" spans="4:98" x14ac:dyDescent="0.25">
      <c r="D39" t="s">
        <v>216</v>
      </c>
      <c r="E39" t="s">
        <v>218</v>
      </c>
      <c r="F39" t="s">
        <v>74</v>
      </c>
      <c r="G39">
        <v>100</v>
      </c>
      <c r="H39">
        <v>4.2</v>
      </c>
      <c r="I39">
        <v>3.2</v>
      </c>
      <c r="J39">
        <v>2.1</v>
      </c>
      <c r="K39">
        <v>5.5</v>
      </c>
      <c r="L39">
        <v>1</v>
      </c>
      <c r="M39">
        <v>2.2000000000000002</v>
      </c>
      <c r="N39">
        <v>1.9</v>
      </c>
      <c r="O39">
        <v>4.8</v>
      </c>
      <c r="P39">
        <v>4.3</v>
      </c>
      <c r="Q39">
        <v>15.7</v>
      </c>
      <c r="R39">
        <v>19.5</v>
      </c>
      <c r="S39">
        <v>9</v>
      </c>
      <c r="T39">
        <v>13.8</v>
      </c>
      <c r="U39">
        <v>9</v>
      </c>
      <c r="V39">
        <v>2.4</v>
      </c>
      <c r="W39">
        <v>1.3</v>
      </c>
      <c r="X39">
        <v>45.8</v>
      </c>
      <c r="Y39">
        <v>48</v>
      </c>
      <c r="CT39" t="s">
        <v>41</v>
      </c>
    </row>
    <row r="40" spans="4:98" x14ac:dyDescent="0.25">
      <c r="D40" t="s">
        <v>219</v>
      </c>
      <c r="E40" t="s">
        <v>220</v>
      </c>
      <c r="F40" t="s">
        <v>74</v>
      </c>
      <c r="G40">
        <v>100</v>
      </c>
      <c r="H40">
        <v>6.2</v>
      </c>
      <c r="I40">
        <v>3.7</v>
      </c>
      <c r="J40">
        <v>2</v>
      </c>
      <c r="K40">
        <v>5.8</v>
      </c>
      <c r="L40">
        <v>1.3</v>
      </c>
      <c r="M40">
        <v>3.2</v>
      </c>
      <c r="N40">
        <v>2.6</v>
      </c>
      <c r="O40">
        <v>6.6</v>
      </c>
      <c r="P40">
        <v>6.5</v>
      </c>
      <c r="Q40">
        <v>18.5</v>
      </c>
      <c r="R40">
        <v>20.2</v>
      </c>
      <c r="S40">
        <v>6.1</v>
      </c>
      <c r="T40">
        <v>8.1</v>
      </c>
      <c r="U40">
        <v>5.6</v>
      </c>
      <c r="V40">
        <v>1.9</v>
      </c>
      <c r="W40">
        <v>1.7</v>
      </c>
      <c r="X40">
        <v>40</v>
      </c>
      <c r="Y40">
        <v>40</v>
      </c>
      <c r="CT40" t="s">
        <v>42</v>
      </c>
    </row>
    <row r="41" spans="4:98" x14ac:dyDescent="0.25">
      <c r="D41" t="s">
        <v>221</v>
      </c>
      <c r="E41" t="s">
        <v>222</v>
      </c>
      <c r="F41" t="s">
        <v>74</v>
      </c>
      <c r="G41">
        <v>100</v>
      </c>
      <c r="H41">
        <v>3.1</v>
      </c>
      <c r="I41">
        <v>2.5</v>
      </c>
      <c r="J41">
        <v>1.7</v>
      </c>
      <c r="K41">
        <v>4.9000000000000004</v>
      </c>
      <c r="L41">
        <v>1.1000000000000001</v>
      </c>
      <c r="M41">
        <v>2.2000000000000002</v>
      </c>
      <c r="N41">
        <v>1.9</v>
      </c>
      <c r="O41">
        <v>6.8</v>
      </c>
      <c r="P41">
        <v>7</v>
      </c>
      <c r="Q41">
        <v>22.3</v>
      </c>
      <c r="R41">
        <v>22.7</v>
      </c>
      <c r="S41">
        <v>7.7</v>
      </c>
      <c r="T41">
        <v>9</v>
      </c>
      <c r="U41">
        <v>5</v>
      </c>
      <c r="V41">
        <v>1.3</v>
      </c>
      <c r="W41">
        <v>0.9</v>
      </c>
      <c r="X41">
        <v>42.2</v>
      </c>
      <c r="Y41">
        <v>42</v>
      </c>
      <c r="CT41" t="s">
        <v>43</v>
      </c>
    </row>
    <row r="42" spans="4:98" x14ac:dyDescent="0.25">
      <c r="D42" t="s">
        <v>223</v>
      </c>
      <c r="E42" t="s">
        <v>224</v>
      </c>
      <c r="F42" t="s">
        <v>11</v>
      </c>
      <c r="G42">
        <v>100</v>
      </c>
      <c r="H42">
        <v>3.6</v>
      </c>
      <c r="I42">
        <v>2.2000000000000002</v>
      </c>
      <c r="J42">
        <v>1.9</v>
      </c>
      <c r="K42">
        <v>4.2</v>
      </c>
      <c r="L42">
        <v>0.3</v>
      </c>
      <c r="M42">
        <v>2.5</v>
      </c>
      <c r="N42">
        <v>2.2000000000000002</v>
      </c>
      <c r="O42">
        <v>4.2</v>
      </c>
      <c r="P42">
        <v>4.7</v>
      </c>
      <c r="Q42">
        <v>17.5</v>
      </c>
      <c r="R42">
        <v>22</v>
      </c>
      <c r="S42">
        <v>8.9</v>
      </c>
      <c r="T42">
        <v>13.9</v>
      </c>
      <c r="U42">
        <v>5.3</v>
      </c>
      <c r="V42">
        <v>2.8</v>
      </c>
      <c r="W42">
        <v>3.6</v>
      </c>
      <c r="X42">
        <v>47</v>
      </c>
      <c r="Y42">
        <v>48</v>
      </c>
      <c r="CT42" t="s">
        <v>44</v>
      </c>
    </row>
    <row r="43" spans="4:98" x14ac:dyDescent="0.25">
      <c r="D43" t="s">
        <v>225</v>
      </c>
      <c r="E43" t="s">
        <v>226</v>
      </c>
      <c r="F43" t="s">
        <v>11</v>
      </c>
      <c r="G43">
        <v>100</v>
      </c>
      <c r="H43">
        <v>7.1</v>
      </c>
      <c r="I43">
        <v>2.4</v>
      </c>
      <c r="J43">
        <v>0.9</v>
      </c>
      <c r="K43">
        <v>4.7</v>
      </c>
      <c r="L43">
        <v>0.9</v>
      </c>
      <c r="M43">
        <v>1.4</v>
      </c>
      <c r="N43">
        <v>1.4</v>
      </c>
      <c r="O43">
        <v>2.4</v>
      </c>
      <c r="P43">
        <v>5.2</v>
      </c>
      <c r="Q43">
        <v>18.5</v>
      </c>
      <c r="R43">
        <v>23.7</v>
      </c>
      <c r="S43">
        <v>11.4</v>
      </c>
      <c r="T43">
        <v>10</v>
      </c>
      <c r="U43">
        <v>8.1</v>
      </c>
      <c r="V43">
        <v>1.9</v>
      </c>
      <c r="W43">
        <v>0</v>
      </c>
      <c r="X43">
        <v>44.6</v>
      </c>
      <c r="Y43">
        <v>49</v>
      </c>
      <c r="CT43" t="s">
        <v>45</v>
      </c>
    </row>
    <row r="44" spans="4:98" x14ac:dyDescent="0.25">
      <c r="D44" t="s">
        <v>227</v>
      </c>
      <c r="E44" t="s">
        <v>228</v>
      </c>
      <c r="F44" t="s">
        <v>11</v>
      </c>
      <c r="G44">
        <v>100</v>
      </c>
      <c r="H44">
        <v>3.8</v>
      </c>
      <c r="I44">
        <v>1.5</v>
      </c>
      <c r="J44">
        <v>1.9</v>
      </c>
      <c r="K44">
        <v>4.9000000000000004</v>
      </c>
      <c r="L44">
        <v>0.8</v>
      </c>
      <c r="M44">
        <v>1.3</v>
      </c>
      <c r="N44">
        <v>1.9</v>
      </c>
      <c r="O44">
        <v>4.5</v>
      </c>
      <c r="P44">
        <v>3.2</v>
      </c>
      <c r="Q44">
        <v>15.1</v>
      </c>
      <c r="R44">
        <v>25.7</v>
      </c>
      <c r="S44">
        <v>9.1</v>
      </c>
      <c r="T44">
        <v>16.3</v>
      </c>
      <c r="U44">
        <v>8.1</v>
      </c>
      <c r="V44">
        <v>1.1000000000000001</v>
      </c>
      <c r="W44">
        <v>0.8</v>
      </c>
      <c r="X44">
        <v>47.5</v>
      </c>
      <c r="Y44">
        <v>50</v>
      </c>
      <c r="CT44" t="s">
        <v>46</v>
      </c>
    </row>
    <row r="45" spans="4:98" x14ac:dyDescent="0.25">
      <c r="D45" t="s">
        <v>229</v>
      </c>
      <c r="E45" t="s">
        <v>230</v>
      </c>
      <c r="F45" t="s">
        <v>74</v>
      </c>
      <c r="G45">
        <v>100</v>
      </c>
      <c r="H45">
        <v>6.8</v>
      </c>
      <c r="I45">
        <v>4</v>
      </c>
      <c r="J45">
        <v>2.4</v>
      </c>
      <c r="K45">
        <v>6</v>
      </c>
      <c r="L45">
        <v>1.1000000000000001</v>
      </c>
      <c r="M45">
        <v>2.5</v>
      </c>
      <c r="N45">
        <v>2.2999999999999998</v>
      </c>
      <c r="O45">
        <v>6.6</v>
      </c>
      <c r="P45">
        <v>6.6</v>
      </c>
      <c r="Q45">
        <v>18.7</v>
      </c>
      <c r="R45">
        <v>17.8</v>
      </c>
      <c r="S45">
        <v>6.2</v>
      </c>
      <c r="T45">
        <v>9.6999999999999993</v>
      </c>
      <c r="U45">
        <v>6.8</v>
      </c>
      <c r="V45">
        <v>1.7</v>
      </c>
      <c r="W45">
        <v>0.9</v>
      </c>
      <c r="X45">
        <v>39.9</v>
      </c>
      <c r="Y45">
        <v>40</v>
      </c>
      <c r="CT45" t="s">
        <v>47</v>
      </c>
    </row>
    <row r="46" spans="4:98" x14ac:dyDescent="0.25">
      <c r="D46" t="s">
        <v>231</v>
      </c>
      <c r="E46" t="s">
        <v>232</v>
      </c>
      <c r="F46" t="s">
        <v>11</v>
      </c>
      <c r="G46">
        <v>100</v>
      </c>
      <c r="H46">
        <v>3.8</v>
      </c>
      <c r="I46">
        <v>1.3</v>
      </c>
      <c r="J46">
        <v>2.2000000000000002</v>
      </c>
      <c r="K46">
        <v>5.0999999999999996</v>
      </c>
      <c r="L46">
        <v>2</v>
      </c>
      <c r="M46">
        <v>3.1</v>
      </c>
      <c r="N46">
        <v>2.2000000000000002</v>
      </c>
      <c r="O46">
        <v>4.5</v>
      </c>
      <c r="P46">
        <v>2.9</v>
      </c>
      <c r="Q46">
        <v>15.1</v>
      </c>
      <c r="R46">
        <v>21.6</v>
      </c>
      <c r="S46">
        <v>10.9</v>
      </c>
      <c r="T46">
        <v>13.1</v>
      </c>
      <c r="U46">
        <v>7.6</v>
      </c>
      <c r="V46">
        <v>3.1</v>
      </c>
      <c r="W46">
        <v>1.3</v>
      </c>
      <c r="X46">
        <v>46.6</v>
      </c>
      <c r="Y46">
        <v>50</v>
      </c>
      <c r="CT46" t="s">
        <v>48</v>
      </c>
    </row>
    <row r="47" spans="4:98" x14ac:dyDescent="0.25">
      <c r="D47" t="s">
        <v>233</v>
      </c>
      <c r="E47" t="s">
        <v>234</v>
      </c>
      <c r="F47" t="s">
        <v>11</v>
      </c>
      <c r="G47">
        <v>100</v>
      </c>
      <c r="H47">
        <v>6.3</v>
      </c>
      <c r="I47">
        <v>3.4</v>
      </c>
      <c r="J47">
        <v>1.8</v>
      </c>
      <c r="K47">
        <v>6.8</v>
      </c>
      <c r="L47">
        <v>1.4</v>
      </c>
      <c r="M47">
        <v>2.7</v>
      </c>
      <c r="N47">
        <v>2.4</v>
      </c>
      <c r="O47">
        <v>4.5999999999999996</v>
      </c>
      <c r="P47">
        <v>4.7</v>
      </c>
      <c r="Q47">
        <v>20.6</v>
      </c>
      <c r="R47">
        <v>18.100000000000001</v>
      </c>
      <c r="S47">
        <v>7.3</v>
      </c>
      <c r="T47">
        <v>10.6</v>
      </c>
      <c r="U47">
        <v>6.9</v>
      </c>
      <c r="V47">
        <v>1.6</v>
      </c>
      <c r="W47">
        <v>0.9</v>
      </c>
      <c r="X47">
        <v>41.4</v>
      </c>
      <c r="Y47">
        <v>42</v>
      </c>
      <c r="CT47" t="s">
        <v>49</v>
      </c>
    </row>
    <row r="48" spans="4:98" x14ac:dyDescent="0.25">
      <c r="D48" t="s">
        <v>233</v>
      </c>
      <c r="E48" t="s">
        <v>235</v>
      </c>
      <c r="F48" t="s">
        <v>74</v>
      </c>
      <c r="G48">
        <v>100</v>
      </c>
      <c r="H48">
        <v>5.7</v>
      </c>
      <c r="I48">
        <v>3.3</v>
      </c>
      <c r="J48">
        <v>2</v>
      </c>
      <c r="K48">
        <v>7.2</v>
      </c>
      <c r="L48">
        <v>1.1000000000000001</v>
      </c>
      <c r="M48">
        <v>2.9</v>
      </c>
      <c r="N48">
        <v>2.4</v>
      </c>
      <c r="O48">
        <v>4.3</v>
      </c>
      <c r="P48">
        <v>4.3</v>
      </c>
      <c r="Q48">
        <v>18.399999999999999</v>
      </c>
      <c r="R48">
        <v>19</v>
      </c>
      <c r="S48">
        <v>8.8000000000000007</v>
      </c>
      <c r="T48">
        <v>11.1</v>
      </c>
      <c r="U48">
        <v>6.9</v>
      </c>
      <c r="V48">
        <v>1.7</v>
      </c>
      <c r="W48">
        <v>0.9</v>
      </c>
      <c r="X48">
        <v>42.3</v>
      </c>
      <c r="Y48">
        <v>43</v>
      </c>
      <c r="CT48" t="s">
        <v>157</v>
      </c>
    </row>
    <row r="49" spans="4:98" x14ac:dyDescent="0.25">
      <c r="D49" t="s">
        <v>236</v>
      </c>
      <c r="E49" t="s">
        <v>237</v>
      </c>
      <c r="F49" t="s">
        <v>74</v>
      </c>
      <c r="G49">
        <v>100</v>
      </c>
      <c r="H49">
        <v>4.2</v>
      </c>
      <c r="I49">
        <v>2.5</v>
      </c>
      <c r="J49">
        <v>1.6</v>
      </c>
      <c r="K49">
        <v>4.3</v>
      </c>
      <c r="L49">
        <v>1.1000000000000001</v>
      </c>
      <c r="M49">
        <v>2</v>
      </c>
      <c r="N49">
        <v>1.5</v>
      </c>
      <c r="O49">
        <v>4.3</v>
      </c>
      <c r="P49">
        <v>4.2</v>
      </c>
      <c r="Q49">
        <v>14.8</v>
      </c>
      <c r="R49">
        <v>18.5</v>
      </c>
      <c r="S49">
        <v>9.4</v>
      </c>
      <c r="T49">
        <v>15.2</v>
      </c>
      <c r="U49">
        <v>11</v>
      </c>
      <c r="V49">
        <v>3.3</v>
      </c>
      <c r="W49">
        <v>2</v>
      </c>
      <c r="X49">
        <v>48.7</v>
      </c>
      <c r="Y49">
        <v>52</v>
      </c>
      <c r="CT49" t="s">
        <v>50</v>
      </c>
    </row>
    <row r="50" spans="4:98" x14ac:dyDescent="0.25">
      <c r="D50" t="s">
        <v>238</v>
      </c>
      <c r="E50" t="s">
        <v>239</v>
      </c>
      <c r="F50" t="s">
        <v>74</v>
      </c>
      <c r="G50">
        <v>100</v>
      </c>
      <c r="H50">
        <v>3.8</v>
      </c>
      <c r="I50">
        <v>2.2999999999999998</v>
      </c>
      <c r="J50">
        <v>1.6</v>
      </c>
      <c r="K50">
        <v>4.4000000000000004</v>
      </c>
      <c r="L50">
        <v>1.1000000000000001</v>
      </c>
      <c r="M50">
        <v>2.1</v>
      </c>
      <c r="N50">
        <v>2</v>
      </c>
      <c r="O50">
        <v>5.2</v>
      </c>
      <c r="P50">
        <v>4</v>
      </c>
      <c r="Q50">
        <v>14.2</v>
      </c>
      <c r="R50">
        <v>19.399999999999999</v>
      </c>
      <c r="S50">
        <v>8.6</v>
      </c>
      <c r="T50">
        <v>16.600000000000001</v>
      </c>
      <c r="U50">
        <v>10.6</v>
      </c>
      <c r="V50">
        <v>2.8</v>
      </c>
      <c r="W50">
        <v>1.4</v>
      </c>
      <c r="X50">
        <v>48.5</v>
      </c>
      <c r="Y50">
        <v>52</v>
      </c>
      <c r="CT50" t="s">
        <v>51</v>
      </c>
    </row>
    <row r="51" spans="4:98" x14ac:dyDescent="0.25">
      <c r="D51" t="s">
        <v>240</v>
      </c>
      <c r="E51" t="s">
        <v>241</v>
      </c>
      <c r="F51" t="s">
        <v>11</v>
      </c>
      <c r="G51">
        <v>100</v>
      </c>
      <c r="H51">
        <v>5.6</v>
      </c>
      <c r="I51">
        <v>1.6</v>
      </c>
      <c r="J51">
        <v>0</v>
      </c>
      <c r="K51">
        <v>2.4</v>
      </c>
      <c r="L51">
        <v>1.6</v>
      </c>
      <c r="M51">
        <v>2.4</v>
      </c>
      <c r="N51">
        <v>1.6</v>
      </c>
      <c r="O51">
        <v>8.8000000000000007</v>
      </c>
      <c r="P51">
        <v>3.2</v>
      </c>
      <c r="Q51">
        <v>12</v>
      </c>
      <c r="R51">
        <v>24.8</v>
      </c>
      <c r="S51">
        <v>12</v>
      </c>
      <c r="T51">
        <v>15.2</v>
      </c>
      <c r="U51">
        <v>8.8000000000000007</v>
      </c>
      <c r="V51">
        <v>0</v>
      </c>
      <c r="W51">
        <v>0</v>
      </c>
      <c r="X51">
        <v>46.4</v>
      </c>
      <c r="Y51">
        <v>49</v>
      </c>
      <c r="CT51" t="s">
        <v>52</v>
      </c>
    </row>
    <row r="52" spans="4:98" x14ac:dyDescent="0.25">
      <c r="D52" t="s">
        <v>242</v>
      </c>
      <c r="E52" t="s">
        <v>243</v>
      </c>
      <c r="F52" t="s">
        <v>11</v>
      </c>
      <c r="G52">
        <v>100</v>
      </c>
      <c r="H52">
        <v>3.8</v>
      </c>
      <c r="I52">
        <v>2.6</v>
      </c>
      <c r="J52">
        <v>1.6</v>
      </c>
      <c r="K52">
        <v>5.5</v>
      </c>
      <c r="L52">
        <v>1.5</v>
      </c>
      <c r="M52">
        <v>2.9</v>
      </c>
      <c r="N52">
        <v>2.2000000000000002</v>
      </c>
      <c r="O52">
        <v>3.4</v>
      </c>
      <c r="P52">
        <v>3.6</v>
      </c>
      <c r="Q52">
        <v>11.8</v>
      </c>
      <c r="R52">
        <v>20.7</v>
      </c>
      <c r="S52">
        <v>7.4</v>
      </c>
      <c r="T52">
        <v>14.3</v>
      </c>
      <c r="U52">
        <v>13.1</v>
      </c>
      <c r="V52">
        <v>3.3</v>
      </c>
      <c r="W52">
        <v>2.4</v>
      </c>
      <c r="X52">
        <v>49.1</v>
      </c>
      <c r="Y52">
        <v>53</v>
      </c>
      <c r="CT52" t="s">
        <v>53</v>
      </c>
    </row>
    <row r="53" spans="4:98" x14ac:dyDescent="0.25">
      <c r="D53" t="s">
        <v>244</v>
      </c>
      <c r="E53" t="s">
        <v>245</v>
      </c>
      <c r="F53" t="s">
        <v>11</v>
      </c>
      <c r="G53">
        <v>100</v>
      </c>
      <c r="H53">
        <v>5.3</v>
      </c>
      <c r="I53">
        <v>2.5</v>
      </c>
      <c r="J53">
        <v>3.1</v>
      </c>
      <c r="K53">
        <v>4</v>
      </c>
      <c r="L53">
        <v>0.9</v>
      </c>
      <c r="M53">
        <v>2.8</v>
      </c>
      <c r="N53">
        <v>2.2000000000000002</v>
      </c>
      <c r="O53">
        <v>6.5</v>
      </c>
      <c r="P53">
        <v>2.2000000000000002</v>
      </c>
      <c r="Q53">
        <v>11.5</v>
      </c>
      <c r="R53">
        <v>29.4</v>
      </c>
      <c r="S53">
        <v>10.5</v>
      </c>
      <c r="T53">
        <v>11.5</v>
      </c>
      <c r="U53">
        <v>5.3</v>
      </c>
      <c r="V53">
        <v>1.5</v>
      </c>
      <c r="W53">
        <v>0.9</v>
      </c>
      <c r="X53">
        <v>44.5</v>
      </c>
      <c r="Y53">
        <v>49</v>
      </c>
      <c r="CT53" t="s">
        <v>54</v>
      </c>
    </row>
    <row r="54" spans="4:98" x14ac:dyDescent="0.25">
      <c r="D54" t="s">
        <v>246</v>
      </c>
      <c r="E54" t="s">
        <v>247</v>
      </c>
      <c r="F54" t="s">
        <v>11</v>
      </c>
      <c r="G54">
        <v>100</v>
      </c>
      <c r="H54">
        <v>5.5</v>
      </c>
      <c r="I54">
        <v>2.8</v>
      </c>
      <c r="J54">
        <v>3.4</v>
      </c>
      <c r="K54">
        <v>6.1</v>
      </c>
      <c r="L54">
        <v>2.1</v>
      </c>
      <c r="M54">
        <v>3.7</v>
      </c>
      <c r="N54">
        <v>4.3</v>
      </c>
      <c r="O54">
        <v>2.8</v>
      </c>
      <c r="P54">
        <v>4.3</v>
      </c>
      <c r="Q54">
        <v>11.9</v>
      </c>
      <c r="R54">
        <v>22.3</v>
      </c>
      <c r="S54">
        <v>9.8000000000000007</v>
      </c>
      <c r="T54">
        <v>11.6</v>
      </c>
      <c r="U54">
        <v>7</v>
      </c>
      <c r="V54">
        <v>1.5</v>
      </c>
      <c r="W54">
        <v>0.9</v>
      </c>
      <c r="X54">
        <v>42.8</v>
      </c>
      <c r="Y54">
        <v>48</v>
      </c>
      <c r="CT54" t="s">
        <v>55</v>
      </c>
    </row>
    <row r="55" spans="4:98" x14ac:dyDescent="0.25">
      <c r="D55" t="s">
        <v>248</v>
      </c>
      <c r="E55" t="s">
        <v>249</v>
      </c>
      <c r="F55" t="s">
        <v>11</v>
      </c>
      <c r="G55" t="s">
        <v>18</v>
      </c>
      <c r="H55" t="s">
        <v>18</v>
      </c>
      <c r="I55" t="s">
        <v>18</v>
      </c>
      <c r="J55" t="s">
        <v>18</v>
      </c>
      <c r="K55" t="s">
        <v>18</v>
      </c>
      <c r="L55" t="s">
        <v>18</v>
      </c>
      <c r="M55" t="s">
        <v>18</v>
      </c>
      <c r="N55" t="s">
        <v>18</v>
      </c>
      <c r="O55" t="s">
        <v>18</v>
      </c>
      <c r="P55" t="s">
        <v>18</v>
      </c>
      <c r="Q55" t="s">
        <v>18</v>
      </c>
      <c r="R55" t="s">
        <v>18</v>
      </c>
      <c r="S55" t="s">
        <v>18</v>
      </c>
      <c r="T55" t="s">
        <v>18</v>
      </c>
      <c r="U55" t="s">
        <v>18</v>
      </c>
      <c r="V55" t="s">
        <v>18</v>
      </c>
      <c r="W55" t="s">
        <v>18</v>
      </c>
      <c r="X55" t="s">
        <v>18</v>
      </c>
      <c r="Y55" t="s">
        <v>18</v>
      </c>
      <c r="CT55" t="s">
        <v>56</v>
      </c>
    </row>
    <row r="56" spans="4:98" x14ac:dyDescent="0.25">
      <c r="D56" t="s">
        <v>250</v>
      </c>
      <c r="E56" t="s">
        <v>251</v>
      </c>
      <c r="F56" t="s">
        <v>11</v>
      </c>
      <c r="G56">
        <v>100</v>
      </c>
      <c r="H56">
        <v>2.8</v>
      </c>
      <c r="I56">
        <v>2.8</v>
      </c>
      <c r="J56">
        <v>2.8</v>
      </c>
      <c r="K56">
        <v>3.4</v>
      </c>
      <c r="L56">
        <v>1.7</v>
      </c>
      <c r="M56">
        <v>3.9</v>
      </c>
      <c r="N56">
        <v>2.2000000000000002</v>
      </c>
      <c r="O56">
        <v>3.9</v>
      </c>
      <c r="P56">
        <v>2.2000000000000002</v>
      </c>
      <c r="Q56">
        <v>16.899999999999999</v>
      </c>
      <c r="R56">
        <v>27</v>
      </c>
      <c r="S56">
        <v>10.1</v>
      </c>
      <c r="T56">
        <v>10.7</v>
      </c>
      <c r="U56">
        <v>9</v>
      </c>
      <c r="V56">
        <v>0.6</v>
      </c>
      <c r="W56">
        <v>0</v>
      </c>
      <c r="X56">
        <v>45.2</v>
      </c>
      <c r="Y56">
        <v>48.5</v>
      </c>
      <c r="CT56" t="s">
        <v>57</v>
      </c>
    </row>
    <row r="57" spans="4:98" x14ac:dyDescent="0.25">
      <c r="D57" t="s">
        <v>252</v>
      </c>
      <c r="E57" t="s">
        <v>253</v>
      </c>
      <c r="F57" t="s">
        <v>11</v>
      </c>
      <c r="G57">
        <v>100</v>
      </c>
      <c r="H57">
        <v>7.9</v>
      </c>
      <c r="I57">
        <v>0.7</v>
      </c>
      <c r="J57">
        <v>2.1</v>
      </c>
      <c r="K57">
        <v>7.9</v>
      </c>
      <c r="L57">
        <v>2.1</v>
      </c>
      <c r="M57">
        <v>2.1</v>
      </c>
      <c r="N57">
        <v>2.1</v>
      </c>
      <c r="O57">
        <v>2.9</v>
      </c>
      <c r="P57">
        <v>4.3</v>
      </c>
      <c r="Q57">
        <v>23.6</v>
      </c>
      <c r="R57">
        <v>22.1</v>
      </c>
      <c r="S57">
        <v>7.1</v>
      </c>
      <c r="T57">
        <v>8.6</v>
      </c>
      <c r="U57">
        <v>2.9</v>
      </c>
      <c r="V57">
        <v>2.9</v>
      </c>
      <c r="W57">
        <v>0.7</v>
      </c>
      <c r="X57">
        <v>40.6</v>
      </c>
      <c r="Y57">
        <v>41.5</v>
      </c>
      <c r="CT57" t="s">
        <v>58</v>
      </c>
    </row>
    <row r="58" spans="4:98" x14ac:dyDescent="0.25">
      <c r="D58" t="s">
        <v>254</v>
      </c>
      <c r="E58" t="s">
        <v>255</v>
      </c>
      <c r="F58" t="s">
        <v>11</v>
      </c>
      <c r="G58">
        <v>100</v>
      </c>
      <c r="H58">
        <v>4.7</v>
      </c>
      <c r="I58">
        <v>2.8</v>
      </c>
      <c r="J58">
        <v>1.9</v>
      </c>
      <c r="K58">
        <v>4.7</v>
      </c>
      <c r="L58">
        <v>1.2</v>
      </c>
      <c r="M58">
        <v>2.2999999999999998</v>
      </c>
      <c r="N58">
        <v>2.2999999999999998</v>
      </c>
      <c r="O58">
        <v>5.2</v>
      </c>
      <c r="P58">
        <v>4.2</v>
      </c>
      <c r="Q58">
        <v>19.2</v>
      </c>
      <c r="R58">
        <v>23</v>
      </c>
      <c r="S58">
        <v>12.4</v>
      </c>
      <c r="T58">
        <v>7.5</v>
      </c>
      <c r="U58">
        <v>6.3</v>
      </c>
      <c r="V58">
        <v>1.4</v>
      </c>
      <c r="W58">
        <v>0.9</v>
      </c>
      <c r="X58">
        <v>43.5</v>
      </c>
      <c r="Y58">
        <v>46</v>
      </c>
      <c r="CT58" t="s">
        <v>59</v>
      </c>
    </row>
    <row r="59" spans="4:98" x14ac:dyDescent="0.25">
      <c r="D59" t="s">
        <v>256</v>
      </c>
      <c r="E59" t="s">
        <v>257</v>
      </c>
      <c r="F59" t="s">
        <v>11</v>
      </c>
      <c r="G59">
        <v>100</v>
      </c>
      <c r="H59">
        <v>4.0999999999999996</v>
      </c>
      <c r="I59">
        <v>3.6</v>
      </c>
      <c r="J59">
        <v>4.7</v>
      </c>
      <c r="K59">
        <v>7.3</v>
      </c>
      <c r="L59">
        <v>1.6</v>
      </c>
      <c r="M59">
        <v>2.1</v>
      </c>
      <c r="N59">
        <v>2.1</v>
      </c>
      <c r="O59">
        <v>5.2</v>
      </c>
      <c r="P59">
        <v>1.6</v>
      </c>
      <c r="Q59">
        <v>21.2</v>
      </c>
      <c r="R59">
        <v>18.100000000000001</v>
      </c>
      <c r="S59">
        <v>7.8</v>
      </c>
      <c r="T59">
        <v>10.4</v>
      </c>
      <c r="U59">
        <v>6.7</v>
      </c>
      <c r="V59">
        <v>3.1</v>
      </c>
      <c r="W59">
        <v>0.5</v>
      </c>
      <c r="X59">
        <v>41.8</v>
      </c>
      <c r="Y59">
        <v>43</v>
      </c>
      <c r="CT59" t="s">
        <v>60</v>
      </c>
    </row>
    <row r="60" spans="4:98" x14ac:dyDescent="0.25">
      <c r="D60" t="s">
        <v>258</v>
      </c>
      <c r="E60" t="s">
        <v>259</v>
      </c>
      <c r="F60" t="s">
        <v>11</v>
      </c>
      <c r="G60">
        <v>100</v>
      </c>
      <c r="H60">
        <v>5.3</v>
      </c>
      <c r="I60">
        <v>5.3</v>
      </c>
      <c r="J60">
        <v>1.8</v>
      </c>
      <c r="K60">
        <v>5.3</v>
      </c>
      <c r="L60">
        <v>2.7</v>
      </c>
      <c r="M60">
        <v>0.9</v>
      </c>
      <c r="N60">
        <v>0</v>
      </c>
      <c r="O60">
        <v>4.4000000000000004</v>
      </c>
      <c r="P60">
        <v>3.5</v>
      </c>
      <c r="Q60">
        <v>18.600000000000001</v>
      </c>
      <c r="R60">
        <v>19.5</v>
      </c>
      <c r="S60">
        <v>11.5</v>
      </c>
      <c r="T60">
        <v>15</v>
      </c>
      <c r="U60">
        <v>6.2</v>
      </c>
      <c r="V60">
        <v>0</v>
      </c>
      <c r="W60">
        <v>0</v>
      </c>
      <c r="X60">
        <v>43</v>
      </c>
      <c r="Y60">
        <v>48</v>
      </c>
      <c r="CT60" t="s">
        <v>61</v>
      </c>
    </row>
    <row r="61" spans="4:98" x14ac:dyDescent="0.25">
      <c r="D61" t="s">
        <v>260</v>
      </c>
      <c r="E61" t="s">
        <v>261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62</v>
      </c>
    </row>
    <row r="62" spans="4:98" x14ac:dyDescent="0.25">
      <c r="D62" t="s">
        <v>262</v>
      </c>
      <c r="E62" t="s">
        <v>263</v>
      </c>
      <c r="F62" t="s">
        <v>11</v>
      </c>
      <c r="G62">
        <v>100</v>
      </c>
      <c r="H62">
        <v>2.6</v>
      </c>
      <c r="I62">
        <v>1</v>
      </c>
      <c r="J62">
        <v>0.2</v>
      </c>
      <c r="K62">
        <v>1.7</v>
      </c>
      <c r="L62">
        <v>0.1</v>
      </c>
      <c r="M62">
        <v>1</v>
      </c>
      <c r="N62">
        <v>0.9</v>
      </c>
      <c r="O62">
        <v>2.5</v>
      </c>
      <c r="P62">
        <v>2.6</v>
      </c>
      <c r="Q62">
        <v>8.6</v>
      </c>
      <c r="R62">
        <v>18.100000000000001</v>
      </c>
      <c r="S62">
        <v>10.7</v>
      </c>
      <c r="T62">
        <v>20.399999999999999</v>
      </c>
      <c r="U62">
        <v>19.399999999999999</v>
      </c>
      <c r="V62">
        <v>6</v>
      </c>
      <c r="W62">
        <v>4.3</v>
      </c>
      <c r="X62">
        <v>60.1</v>
      </c>
      <c r="Y62">
        <v>65</v>
      </c>
      <c r="CT62" t="s">
        <v>63</v>
      </c>
    </row>
    <row r="63" spans="4:98" x14ac:dyDescent="0.25">
      <c r="D63" t="s">
        <v>264</v>
      </c>
      <c r="E63" t="s">
        <v>265</v>
      </c>
      <c r="F63" t="s">
        <v>74</v>
      </c>
      <c r="G63">
        <v>100</v>
      </c>
      <c r="H63">
        <v>3.4</v>
      </c>
      <c r="I63">
        <v>2.1</v>
      </c>
      <c r="J63">
        <v>1.2</v>
      </c>
      <c r="K63">
        <v>4.3</v>
      </c>
      <c r="L63">
        <v>1.1000000000000001</v>
      </c>
      <c r="M63">
        <v>2.2999999999999998</v>
      </c>
      <c r="N63">
        <v>1.8</v>
      </c>
      <c r="O63">
        <v>3.2</v>
      </c>
      <c r="P63">
        <v>3.3</v>
      </c>
      <c r="Q63">
        <v>10.8</v>
      </c>
      <c r="R63">
        <v>19.899999999999999</v>
      </c>
      <c r="S63">
        <v>8.4</v>
      </c>
      <c r="T63">
        <v>16.100000000000001</v>
      </c>
      <c r="U63">
        <v>15</v>
      </c>
      <c r="V63">
        <v>4.0999999999999996</v>
      </c>
      <c r="W63">
        <v>3</v>
      </c>
      <c r="X63">
        <v>52.4</v>
      </c>
      <c r="Y63">
        <v>57</v>
      </c>
      <c r="CT63" t="s">
        <v>64</v>
      </c>
    </row>
    <row r="64" spans="4:98" x14ac:dyDescent="0.25">
      <c r="D64" t="s">
        <v>266</v>
      </c>
      <c r="E64" t="s">
        <v>267</v>
      </c>
      <c r="F64" t="s">
        <v>11</v>
      </c>
      <c r="G64">
        <v>100</v>
      </c>
      <c r="H64">
        <v>4.2</v>
      </c>
      <c r="I64">
        <v>2.1</v>
      </c>
      <c r="J64">
        <v>1.6</v>
      </c>
      <c r="K64">
        <v>4.2</v>
      </c>
      <c r="L64">
        <v>1</v>
      </c>
      <c r="M64">
        <v>1</v>
      </c>
      <c r="N64">
        <v>0.5</v>
      </c>
      <c r="O64">
        <v>4.7</v>
      </c>
      <c r="P64">
        <v>1.6</v>
      </c>
      <c r="Q64">
        <v>8.9</v>
      </c>
      <c r="R64">
        <v>29.7</v>
      </c>
      <c r="S64">
        <v>12.5</v>
      </c>
      <c r="T64">
        <v>12.5</v>
      </c>
      <c r="U64">
        <v>8.9</v>
      </c>
      <c r="V64">
        <v>4.2</v>
      </c>
      <c r="W64">
        <v>2.6</v>
      </c>
      <c r="X64">
        <v>50.5</v>
      </c>
      <c r="Y64">
        <v>53.5</v>
      </c>
      <c r="CT64" t="s">
        <v>65</v>
      </c>
    </row>
    <row r="65" spans="4:98" x14ac:dyDescent="0.25">
      <c r="D65" t="s">
        <v>268</v>
      </c>
      <c r="E65" t="s">
        <v>269</v>
      </c>
      <c r="F65" t="s">
        <v>74</v>
      </c>
      <c r="G65">
        <v>100</v>
      </c>
      <c r="H65">
        <v>5.7</v>
      </c>
      <c r="I65">
        <v>3.3</v>
      </c>
      <c r="J65">
        <v>2.1</v>
      </c>
      <c r="K65">
        <v>6.1</v>
      </c>
      <c r="L65">
        <v>1.6</v>
      </c>
      <c r="M65">
        <v>2.7</v>
      </c>
      <c r="N65">
        <v>2.2000000000000002</v>
      </c>
      <c r="O65">
        <v>5.0999999999999996</v>
      </c>
      <c r="P65">
        <v>4.5999999999999996</v>
      </c>
      <c r="Q65">
        <v>17.8</v>
      </c>
      <c r="R65">
        <v>18.3</v>
      </c>
      <c r="S65">
        <v>7</v>
      </c>
      <c r="T65">
        <v>12.7</v>
      </c>
      <c r="U65">
        <v>7.9</v>
      </c>
      <c r="V65">
        <v>1.9</v>
      </c>
      <c r="W65">
        <v>1.1000000000000001</v>
      </c>
      <c r="X65">
        <v>42.9</v>
      </c>
      <c r="Y65">
        <v>44</v>
      </c>
      <c r="CT65" t="s">
        <v>66</v>
      </c>
    </row>
    <row r="66" spans="4:98" x14ac:dyDescent="0.25">
      <c r="D66" t="s">
        <v>270</v>
      </c>
      <c r="E66" t="s">
        <v>271</v>
      </c>
      <c r="F66" t="s">
        <v>11</v>
      </c>
      <c r="G66">
        <v>100</v>
      </c>
      <c r="H66">
        <v>3.4</v>
      </c>
      <c r="I66">
        <v>1.7</v>
      </c>
      <c r="J66">
        <v>2.4</v>
      </c>
      <c r="K66">
        <v>6.9</v>
      </c>
      <c r="L66">
        <v>1.7</v>
      </c>
      <c r="M66">
        <v>3.8</v>
      </c>
      <c r="N66">
        <v>4.0999999999999996</v>
      </c>
      <c r="O66">
        <v>5.8</v>
      </c>
      <c r="P66">
        <v>2.1</v>
      </c>
      <c r="Q66">
        <v>13.7</v>
      </c>
      <c r="R66">
        <v>25.8</v>
      </c>
      <c r="S66">
        <v>10</v>
      </c>
      <c r="T66">
        <v>11.7</v>
      </c>
      <c r="U66">
        <v>5.8</v>
      </c>
      <c r="V66">
        <v>0.7</v>
      </c>
      <c r="W66">
        <v>0.3</v>
      </c>
      <c r="X66">
        <v>43.2</v>
      </c>
      <c r="Y66">
        <v>47</v>
      </c>
      <c r="CT66" t="s">
        <v>67</v>
      </c>
    </row>
    <row r="67" spans="4:98" x14ac:dyDescent="0.25">
      <c r="D67" t="s">
        <v>272</v>
      </c>
      <c r="E67" t="s">
        <v>273</v>
      </c>
      <c r="F67" t="s">
        <v>11</v>
      </c>
      <c r="G67">
        <v>100</v>
      </c>
      <c r="H67">
        <v>6.9</v>
      </c>
      <c r="I67">
        <v>3.7</v>
      </c>
      <c r="J67">
        <v>2.2999999999999998</v>
      </c>
      <c r="K67">
        <v>6.5</v>
      </c>
      <c r="L67">
        <v>1.8</v>
      </c>
      <c r="M67">
        <v>1.4</v>
      </c>
      <c r="N67">
        <v>0.5</v>
      </c>
      <c r="O67">
        <v>3.7</v>
      </c>
      <c r="P67">
        <v>3.7</v>
      </c>
      <c r="Q67">
        <v>17.5</v>
      </c>
      <c r="R67">
        <v>24.4</v>
      </c>
      <c r="S67">
        <v>8.3000000000000007</v>
      </c>
      <c r="T67">
        <v>11.1</v>
      </c>
      <c r="U67">
        <v>6.5</v>
      </c>
      <c r="V67">
        <v>1.8</v>
      </c>
      <c r="W67">
        <v>0</v>
      </c>
      <c r="X67">
        <v>42.7</v>
      </c>
      <c r="Y67">
        <v>47</v>
      </c>
      <c r="CT67" t="s">
        <v>68</v>
      </c>
    </row>
    <row r="68" spans="4:98" x14ac:dyDescent="0.25">
      <c r="D68" t="s">
        <v>274</v>
      </c>
      <c r="E68" t="s">
        <v>275</v>
      </c>
      <c r="F68" t="s">
        <v>11</v>
      </c>
      <c r="G68">
        <v>100</v>
      </c>
      <c r="H68">
        <v>6.8</v>
      </c>
      <c r="I68">
        <v>2.9</v>
      </c>
      <c r="J68">
        <v>2.9</v>
      </c>
      <c r="K68">
        <v>5.9</v>
      </c>
      <c r="L68">
        <v>2</v>
      </c>
      <c r="M68">
        <v>3.4</v>
      </c>
      <c r="N68">
        <v>0</v>
      </c>
      <c r="O68">
        <v>2.9</v>
      </c>
      <c r="P68">
        <v>5.9</v>
      </c>
      <c r="Q68">
        <v>14.1</v>
      </c>
      <c r="R68">
        <v>24.4</v>
      </c>
      <c r="S68">
        <v>14.1</v>
      </c>
      <c r="T68">
        <v>7.3</v>
      </c>
      <c r="U68">
        <v>4.4000000000000004</v>
      </c>
      <c r="V68">
        <v>2.4</v>
      </c>
      <c r="W68">
        <v>0.5</v>
      </c>
      <c r="X68">
        <v>42.4</v>
      </c>
      <c r="Y68">
        <v>49</v>
      </c>
      <c r="CT68" t="s">
        <v>69</v>
      </c>
    </row>
    <row r="69" spans="4:98" x14ac:dyDescent="0.25">
      <c r="D69" t="s">
        <v>276</v>
      </c>
      <c r="E69" t="s">
        <v>277</v>
      </c>
      <c r="F69" t="s">
        <v>11</v>
      </c>
      <c r="G69" t="s">
        <v>18</v>
      </c>
      <c r="H69" t="s">
        <v>18</v>
      </c>
      <c r="I69" t="s">
        <v>18</v>
      </c>
      <c r="J69" t="s">
        <v>18</v>
      </c>
      <c r="K69" t="s">
        <v>18</v>
      </c>
      <c r="L69" t="s">
        <v>18</v>
      </c>
      <c r="M69" t="s">
        <v>18</v>
      </c>
      <c r="N69" t="s">
        <v>18</v>
      </c>
      <c r="O69" t="s">
        <v>18</v>
      </c>
      <c r="P69" t="s">
        <v>18</v>
      </c>
      <c r="Q69" t="s">
        <v>18</v>
      </c>
      <c r="R69" t="s">
        <v>18</v>
      </c>
      <c r="S69" t="s">
        <v>18</v>
      </c>
      <c r="T69" t="s">
        <v>18</v>
      </c>
      <c r="U69" t="s">
        <v>18</v>
      </c>
      <c r="V69" t="s">
        <v>18</v>
      </c>
      <c r="W69" t="s">
        <v>18</v>
      </c>
      <c r="X69" t="s">
        <v>18</v>
      </c>
      <c r="Y69" t="s">
        <v>18</v>
      </c>
      <c r="CT69" t="s">
        <v>70</v>
      </c>
    </row>
    <row r="70" spans="4:98" x14ac:dyDescent="0.25">
      <c r="D70" t="s">
        <v>278</v>
      </c>
      <c r="E70" t="s">
        <v>279</v>
      </c>
      <c r="F70" t="s">
        <v>11</v>
      </c>
      <c r="G70">
        <v>100</v>
      </c>
      <c r="H70">
        <v>1.9</v>
      </c>
      <c r="I70">
        <v>2.5</v>
      </c>
      <c r="J70">
        <v>1.9</v>
      </c>
      <c r="K70">
        <v>5.0999999999999996</v>
      </c>
      <c r="L70">
        <v>1.3</v>
      </c>
      <c r="M70">
        <v>1.9</v>
      </c>
      <c r="N70">
        <v>1.3</v>
      </c>
      <c r="O70">
        <v>3.2</v>
      </c>
      <c r="P70">
        <v>0</v>
      </c>
      <c r="Q70">
        <v>14.6</v>
      </c>
      <c r="R70">
        <v>22.8</v>
      </c>
      <c r="S70">
        <v>12</v>
      </c>
      <c r="T70">
        <v>18.399999999999999</v>
      </c>
      <c r="U70">
        <v>10.1</v>
      </c>
      <c r="V70">
        <v>2.5</v>
      </c>
      <c r="W70">
        <v>0.6</v>
      </c>
      <c r="X70">
        <v>50.9</v>
      </c>
      <c r="Y70">
        <v>55.5</v>
      </c>
      <c r="CT70" t="s">
        <v>71</v>
      </c>
    </row>
    <row r="71" spans="4:98" x14ac:dyDescent="0.25">
      <c r="D71" t="s">
        <v>280</v>
      </c>
      <c r="E71" t="s">
        <v>281</v>
      </c>
      <c r="F71" t="s">
        <v>11</v>
      </c>
      <c r="G71">
        <v>100</v>
      </c>
      <c r="H71">
        <v>3.3</v>
      </c>
      <c r="I71">
        <v>2.4</v>
      </c>
      <c r="J71">
        <v>3.3</v>
      </c>
      <c r="K71">
        <v>5.7</v>
      </c>
      <c r="L71">
        <v>1.4</v>
      </c>
      <c r="M71">
        <v>2.9</v>
      </c>
      <c r="N71">
        <v>1.9</v>
      </c>
      <c r="O71">
        <v>4.8</v>
      </c>
      <c r="P71">
        <v>3.3</v>
      </c>
      <c r="Q71">
        <v>16.7</v>
      </c>
      <c r="R71">
        <v>24.9</v>
      </c>
      <c r="S71">
        <v>9.1</v>
      </c>
      <c r="T71">
        <v>12.4</v>
      </c>
      <c r="U71">
        <v>5.3</v>
      </c>
      <c r="V71">
        <v>1.9</v>
      </c>
      <c r="W71">
        <v>0.5</v>
      </c>
      <c r="X71">
        <v>44.2</v>
      </c>
      <c r="Y71">
        <v>48</v>
      </c>
      <c r="CT71" t="s">
        <v>72</v>
      </c>
    </row>
    <row r="72" spans="4:98" x14ac:dyDescent="0.25">
      <c r="D72" t="s">
        <v>282</v>
      </c>
      <c r="E72" t="s">
        <v>283</v>
      </c>
      <c r="F72" t="s">
        <v>11</v>
      </c>
      <c r="G72" t="s">
        <v>18</v>
      </c>
      <c r="H72" t="s">
        <v>18</v>
      </c>
      <c r="I72" t="s">
        <v>18</v>
      </c>
      <c r="J72" t="s">
        <v>18</v>
      </c>
      <c r="K72" t="s">
        <v>18</v>
      </c>
      <c r="L72" t="s">
        <v>18</v>
      </c>
      <c r="M72" t="s">
        <v>18</v>
      </c>
      <c r="N72" t="s">
        <v>18</v>
      </c>
      <c r="O72" t="s">
        <v>18</v>
      </c>
      <c r="P72" t="s">
        <v>18</v>
      </c>
      <c r="Q72" t="s">
        <v>18</v>
      </c>
      <c r="R72" t="s">
        <v>18</v>
      </c>
      <c r="S72" t="s">
        <v>18</v>
      </c>
      <c r="T72" t="s">
        <v>18</v>
      </c>
      <c r="U72" t="s">
        <v>18</v>
      </c>
      <c r="V72" t="s">
        <v>18</v>
      </c>
      <c r="W72" t="s">
        <v>18</v>
      </c>
      <c r="X72" t="s">
        <v>18</v>
      </c>
      <c r="Y72" t="s">
        <v>18</v>
      </c>
      <c r="CT72" t="s">
        <v>73</v>
      </c>
    </row>
    <row r="73" spans="4:98" x14ac:dyDescent="0.25">
      <c r="D73" t="s">
        <v>284</v>
      </c>
      <c r="E73" t="s">
        <v>285</v>
      </c>
      <c r="F73" t="s">
        <v>11</v>
      </c>
      <c r="G73">
        <v>100</v>
      </c>
      <c r="H73">
        <v>6.3</v>
      </c>
      <c r="I73">
        <v>1.3</v>
      </c>
      <c r="J73">
        <v>2.5</v>
      </c>
      <c r="K73">
        <v>5.0999999999999996</v>
      </c>
      <c r="L73">
        <v>0.6</v>
      </c>
      <c r="M73">
        <v>3.2</v>
      </c>
      <c r="N73">
        <v>1.3</v>
      </c>
      <c r="O73">
        <v>1.9</v>
      </c>
      <c r="P73">
        <v>2.5</v>
      </c>
      <c r="Q73">
        <v>17.100000000000001</v>
      </c>
      <c r="R73">
        <v>23.4</v>
      </c>
      <c r="S73">
        <v>10.8</v>
      </c>
      <c r="T73">
        <v>13.3</v>
      </c>
      <c r="U73">
        <v>6.3</v>
      </c>
      <c r="V73">
        <v>3.8</v>
      </c>
      <c r="W73">
        <v>0.6</v>
      </c>
      <c r="X73">
        <v>46.4</v>
      </c>
      <c r="Y73">
        <v>49.5</v>
      </c>
      <c r="CT73" t="s">
        <v>75</v>
      </c>
    </row>
    <row r="74" spans="4:98" x14ac:dyDescent="0.25">
      <c r="D74" t="s">
        <v>286</v>
      </c>
      <c r="E74" t="s">
        <v>287</v>
      </c>
      <c r="F74" t="s">
        <v>11</v>
      </c>
      <c r="G74" t="s">
        <v>18</v>
      </c>
      <c r="H74" t="s">
        <v>18</v>
      </c>
      <c r="I74" t="s">
        <v>18</v>
      </c>
      <c r="J74" t="s">
        <v>18</v>
      </c>
      <c r="K74" t="s">
        <v>18</v>
      </c>
      <c r="L74" t="s">
        <v>18</v>
      </c>
      <c r="M74" t="s">
        <v>18</v>
      </c>
      <c r="N74" t="s">
        <v>18</v>
      </c>
      <c r="O74" t="s">
        <v>18</v>
      </c>
      <c r="P74" t="s">
        <v>18</v>
      </c>
      <c r="Q74" t="s">
        <v>18</v>
      </c>
      <c r="R74" t="s">
        <v>18</v>
      </c>
      <c r="S74" t="s">
        <v>18</v>
      </c>
      <c r="T74" t="s">
        <v>18</v>
      </c>
      <c r="U74" t="s">
        <v>18</v>
      </c>
      <c r="V74" t="s">
        <v>18</v>
      </c>
      <c r="W74" t="s">
        <v>18</v>
      </c>
      <c r="X74" t="s">
        <v>18</v>
      </c>
      <c r="Y74" t="s">
        <v>18</v>
      </c>
      <c r="CT74" t="s">
        <v>76</v>
      </c>
    </row>
    <row r="75" spans="4:98" x14ac:dyDescent="0.25">
      <c r="D75" t="s">
        <v>288</v>
      </c>
      <c r="E75" t="s">
        <v>289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104</v>
      </c>
      <c r="E76" t="s">
        <v>163</v>
      </c>
      <c r="F76" t="s">
        <v>154</v>
      </c>
      <c r="G76">
        <v>100</v>
      </c>
      <c r="H76">
        <v>5.8</v>
      </c>
      <c r="I76">
        <v>3.3</v>
      </c>
      <c r="J76">
        <v>2.1</v>
      </c>
      <c r="K76">
        <v>5.8</v>
      </c>
      <c r="L76">
        <v>1.2</v>
      </c>
      <c r="M76">
        <v>2.5</v>
      </c>
      <c r="N76">
        <v>2.2000000000000002</v>
      </c>
      <c r="O76">
        <v>5.6</v>
      </c>
      <c r="P76">
        <v>5.9</v>
      </c>
      <c r="Q76">
        <v>18.8</v>
      </c>
      <c r="R76">
        <v>19.8</v>
      </c>
      <c r="S76">
        <v>7.1</v>
      </c>
      <c r="T76">
        <v>10.3</v>
      </c>
      <c r="U76">
        <v>6.7</v>
      </c>
      <c r="V76">
        <v>1.8</v>
      </c>
      <c r="W76">
        <v>1</v>
      </c>
      <c r="X76">
        <v>41.7</v>
      </c>
      <c r="Y76">
        <v>42</v>
      </c>
      <c r="CT76" t="s">
        <v>78</v>
      </c>
    </row>
    <row r="77" spans="4:98" x14ac:dyDescent="0.25">
      <c r="D77" t="s">
        <v>161</v>
      </c>
      <c r="E77" t="s">
        <v>290</v>
      </c>
      <c r="F77" t="s">
        <v>74</v>
      </c>
      <c r="G77">
        <v>100</v>
      </c>
      <c r="H77">
        <v>4.2</v>
      </c>
      <c r="I77">
        <v>2.7</v>
      </c>
      <c r="J77">
        <v>2.5</v>
      </c>
      <c r="K77">
        <v>5.9</v>
      </c>
      <c r="L77">
        <v>1.5</v>
      </c>
      <c r="M77">
        <v>2.9</v>
      </c>
      <c r="N77">
        <v>2.2000000000000002</v>
      </c>
      <c r="O77">
        <v>3.7</v>
      </c>
      <c r="P77">
        <v>3.5</v>
      </c>
      <c r="Q77">
        <v>14.1</v>
      </c>
      <c r="R77">
        <v>24.6</v>
      </c>
      <c r="S77">
        <v>10.7</v>
      </c>
      <c r="T77">
        <v>11.9</v>
      </c>
      <c r="U77">
        <v>7.2</v>
      </c>
      <c r="V77">
        <v>1.7</v>
      </c>
      <c r="W77">
        <v>0.6</v>
      </c>
      <c r="X77">
        <v>44.9</v>
      </c>
      <c r="Y77">
        <v>49</v>
      </c>
      <c r="CT77" t="s">
        <v>79</v>
      </c>
    </row>
    <row r="78" spans="4:98" x14ac:dyDescent="0.25">
      <c r="D78" t="s">
        <v>291</v>
      </c>
      <c r="E78" t="s">
        <v>292</v>
      </c>
      <c r="F78" t="s">
        <v>11</v>
      </c>
      <c r="G78">
        <v>100</v>
      </c>
      <c r="H78">
        <v>2.8</v>
      </c>
      <c r="I78">
        <v>1.4</v>
      </c>
      <c r="J78">
        <v>2.1</v>
      </c>
      <c r="K78">
        <v>5.5</v>
      </c>
      <c r="L78">
        <v>0</v>
      </c>
      <c r="M78">
        <v>1.4</v>
      </c>
      <c r="N78">
        <v>0.7</v>
      </c>
      <c r="O78">
        <v>2.1</v>
      </c>
      <c r="P78">
        <v>2.1</v>
      </c>
      <c r="Q78">
        <v>11.7</v>
      </c>
      <c r="R78">
        <v>25.5</v>
      </c>
      <c r="S78">
        <v>13.1</v>
      </c>
      <c r="T78">
        <v>22.8</v>
      </c>
      <c r="U78">
        <v>8.3000000000000007</v>
      </c>
      <c r="V78">
        <v>0.7</v>
      </c>
      <c r="W78">
        <v>0</v>
      </c>
      <c r="X78">
        <v>50.9</v>
      </c>
      <c r="Y78">
        <v>56</v>
      </c>
      <c r="CT78" t="s">
        <v>80</v>
      </c>
    </row>
    <row r="79" spans="4:98" x14ac:dyDescent="0.25">
      <c r="D79" t="s">
        <v>293</v>
      </c>
      <c r="E79" t="s">
        <v>294</v>
      </c>
      <c r="F79" t="s">
        <v>74</v>
      </c>
      <c r="G79">
        <v>100</v>
      </c>
      <c r="H79">
        <v>4.7</v>
      </c>
      <c r="I79">
        <v>2.2000000000000002</v>
      </c>
      <c r="J79">
        <v>1.8</v>
      </c>
      <c r="K79">
        <v>5.3</v>
      </c>
      <c r="L79">
        <v>1.4</v>
      </c>
      <c r="M79">
        <v>2.2999999999999998</v>
      </c>
      <c r="N79">
        <v>2</v>
      </c>
      <c r="O79">
        <v>5.0999999999999996</v>
      </c>
      <c r="P79">
        <v>3.1</v>
      </c>
      <c r="Q79">
        <v>16.2</v>
      </c>
      <c r="R79">
        <v>25.3</v>
      </c>
      <c r="S79">
        <v>9.4</v>
      </c>
      <c r="T79">
        <v>12.6</v>
      </c>
      <c r="U79">
        <v>7</v>
      </c>
      <c r="V79">
        <v>1.1000000000000001</v>
      </c>
      <c r="W79">
        <v>0.6</v>
      </c>
      <c r="X79">
        <v>44.8</v>
      </c>
      <c r="Y79">
        <v>48</v>
      </c>
      <c r="CT79" t="s">
        <v>81</v>
      </c>
    </row>
    <row r="80" spans="4:98" x14ac:dyDescent="0.25">
      <c r="D80" t="s">
        <v>295</v>
      </c>
      <c r="E80" t="s">
        <v>296</v>
      </c>
      <c r="F80" t="s">
        <v>11</v>
      </c>
      <c r="G80">
        <v>100</v>
      </c>
      <c r="H80">
        <v>2.7</v>
      </c>
      <c r="I80">
        <v>2.7</v>
      </c>
      <c r="J80">
        <v>2.2000000000000002</v>
      </c>
      <c r="K80">
        <v>6.6</v>
      </c>
      <c r="L80">
        <v>0.8</v>
      </c>
      <c r="M80">
        <v>2.5</v>
      </c>
      <c r="N80">
        <v>1.5</v>
      </c>
      <c r="O80">
        <v>3.9</v>
      </c>
      <c r="P80">
        <v>1.7</v>
      </c>
      <c r="Q80">
        <v>13.9</v>
      </c>
      <c r="R80">
        <v>22.2</v>
      </c>
      <c r="S80">
        <v>9.6</v>
      </c>
      <c r="T80">
        <v>13.2</v>
      </c>
      <c r="U80">
        <v>11.7</v>
      </c>
      <c r="V80">
        <v>2.7</v>
      </c>
      <c r="W80">
        <v>2</v>
      </c>
      <c r="X80">
        <v>48.8</v>
      </c>
      <c r="Y80">
        <v>51</v>
      </c>
      <c r="CT80" t="s">
        <v>82</v>
      </c>
    </row>
    <row r="81" spans="4:98" x14ac:dyDescent="0.25">
      <c r="D81" t="s">
        <v>118</v>
      </c>
      <c r="E81" t="s">
        <v>297</v>
      </c>
      <c r="F81" t="s">
        <v>153</v>
      </c>
      <c r="G81">
        <v>100</v>
      </c>
      <c r="H81">
        <v>5.4</v>
      </c>
      <c r="I81">
        <v>3.1</v>
      </c>
      <c r="J81">
        <v>2</v>
      </c>
      <c r="K81">
        <v>5.6</v>
      </c>
      <c r="L81">
        <v>1.2</v>
      </c>
      <c r="M81">
        <v>2.5</v>
      </c>
      <c r="N81">
        <v>2.2000000000000002</v>
      </c>
      <c r="O81">
        <v>5.2</v>
      </c>
      <c r="P81">
        <v>5</v>
      </c>
      <c r="Q81">
        <v>17.100000000000001</v>
      </c>
      <c r="R81">
        <v>19.3</v>
      </c>
      <c r="S81">
        <v>7.7</v>
      </c>
      <c r="T81">
        <v>12.1</v>
      </c>
      <c r="U81">
        <v>8.1999999999999993</v>
      </c>
      <c r="V81">
        <v>2.2000000000000002</v>
      </c>
      <c r="W81">
        <v>1.3</v>
      </c>
      <c r="X81">
        <v>43.9</v>
      </c>
      <c r="Y81">
        <v>45</v>
      </c>
      <c r="CT81" t="s">
        <v>83</v>
      </c>
    </row>
    <row r="82" spans="4:98" x14ac:dyDescent="0.25">
      <c r="D82" t="s">
        <v>298</v>
      </c>
      <c r="E82" t="s">
        <v>299</v>
      </c>
      <c r="F82" t="s">
        <v>11</v>
      </c>
      <c r="G82">
        <v>100</v>
      </c>
      <c r="H82">
        <v>2.9</v>
      </c>
      <c r="I82">
        <v>1.8</v>
      </c>
      <c r="J82">
        <v>2.2999999999999998</v>
      </c>
      <c r="K82">
        <v>4.7</v>
      </c>
      <c r="L82">
        <v>0.3</v>
      </c>
      <c r="M82">
        <v>1.5</v>
      </c>
      <c r="N82">
        <v>2.9</v>
      </c>
      <c r="O82">
        <v>5.3</v>
      </c>
      <c r="P82">
        <v>2.6</v>
      </c>
      <c r="Q82">
        <v>13.5</v>
      </c>
      <c r="R82">
        <v>26.3</v>
      </c>
      <c r="S82">
        <v>11.4</v>
      </c>
      <c r="T82">
        <v>14.3</v>
      </c>
      <c r="U82">
        <v>7</v>
      </c>
      <c r="V82">
        <v>1.8</v>
      </c>
      <c r="W82">
        <v>1.5</v>
      </c>
      <c r="X82">
        <v>47.8</v>
      </c>
      <c r="Y82">
        <v>52</v>
      </c>
      <c r="CT82" t="s">
        <v>84</v>
      </c>
    </row>
    <row r="83" spans="4:98" x14ac:dyDescent="0.25">
      <c r="D83" t="s">
        <v>162</v>
      </c>
      <c r="E83" t="s">
        <v>300</v>
      </c>
      <c r="F83" t="s">
        <v>11</v>
      </c>
      <c r="G83">
        <v>100</v>
      </c>
      <c r="H83">
        <v>2.7</v>
      </c>
      <c r="I83">
        <v>2.2999999999999998</v>
      </c>
      <c r="J83">
        <v>0.8</v>
      </c>
      <c r="K83">
        <v>5.0999999999999996</v>
      </c>
      <c r="L83">
        <v>2.2999999999999998</v>
      </c>
      <c r="M83">
        <v>2.2999999999999998</v>
      </c>
      <c r="N83">
        <v>1.9</v>
      </c>
      <c r="O83">
        <v>5.8</v>
      </c>
      <c r="P83">
        <v>1.6</v>
      </c>
      <c r="Q83">
        <v>15.6</v>
      </c>
      <c r="R83">
        <v>26.8</v>
      </c>
      <c r="S83">
        <v>8.1999999999999993</v>
      </c>
      <c r="T83">
        <v>14.4</v>
      </c>
      <c r="U83">
        <v>7</v>
      </c>
      <c r="V83">
        <v>1.2</v>
      </c>
      <c r="W83">
        <v>1.9</v>
      </c>
      <c r="X83">
        <v>47.4</v>
      </c>
      <c r="Y83">
        <v>51</v>
      </c>
      <c r="CT83" t="s">
        <v>85</v>
      </c>
    </row>
    <row r="84" spans="4:98" x14ac:dyDescent="0.25">
      <c r="D84" t="s">
        <v>159</v>
      </c>
      <c r="E84" t="s">
        <v>301</v>
      </c>
      <c r="F84" t="s">
        <v>74</v>
      </c>
      <c r="G84">
        <v>100</v>
      </c>
      <c r="H84">
        <v>5.3</v>
      </c>
      <c r="I84">
        <v>2.9</v>
      </c>
      <c r="J84">
        <v>2</v>
      </c>
      <c r="K84">
        <v>5.9</v>
      </c>
      <c r="L84">
        <v>1.3</v>
      </c>
      <c r="M84">
        <v>2.2999999999999998</v>
      </c>
      <c r="N84">
        <v>2.1</v>
      </c>
      <c r="O84">
        <v>4.5</v>
      </c>
      <c r="P84">
        <v>4.4000000000000004</v>
      </c>
      <c r="Q84">
        <v>15.3</v>
      </c>
      <c r="R84">
        <v>17.5</v>
      </c>
      <c r="S84">
        <v>8.6</v>
      </c>
      <c r="T84">
        <v>14.9</v>
      </c>
      <c r="U84">
        <v>9.6</v>
      </c>
      <c r="V84">
        <v>2.2999999999999998</v>
      </c>
      <c r="W84">
        <v>1.1000000000000001</v>
      </c>
      <c r="X84">
        <v>45.4</v>
      </c>
      <c r="Y84">
        <v>48</v>
      </c>
      <c r="CT84" t="s">
        <v>86</v>
      </c>
    </row>
    <row r="85" spans="4:98" x14ac:dyDescent="0.25">
      <c r="D85" t="s">
        <v>302</v>
      </c>
      <c r="E85" t="s">
        <v>303</v>
      </c>
      <c r="F85" t="s">
        <v>11</v>
      </c>
      <c r="G85">
        <v>100</v>
      </c>
      <c r="H85">
        <v>5.9</v>
      </c>
      <c r="I85">
        <v>3.3</v>
      </c>
      <c r="J85">
        <v>1.3</v>
      </c>
      <c r="K85">
        <v>9.9</v>
      </c>
      <c r="L85">
        <v>0.7</v>
      </c>
      <c r="M85">
        <v>5.3</v>
      </c>
      <c r="N85">
        <v>3.9</v>
      </c>
      <c r="O85">
        <v>6.6</v>
      </c>
      <c r="P85">
        <v>2.6</v>
      </c>
      <c r="Q85">
        <v>19.100000000000001</v>
      </c>
      <c r="R85">
        <v>21.7</v>
      </c>
      <c r="S85">
        <v>6.6</v>
      </c>
      <c r="T85">
        <v>6.6</v>
      </c>
      <c r="U85">
        <v>5.3</v>
      </c>
      <c r="V85">
        <v>0.7</v>
      </c>
      <c r="W85">
        <v>0.7</v>
      </c>
      <c r="X85">
        <v>37.9</v>
      </c>
      <c r="Y85">
        <v>37</v>
      </c>
      <c r="CT85" t="s">
        <v>87</v>
      </c>
    </row>
    <row r="86" spans="4:98" x14ac:dyDescent="0.25">
      <c r="D86" t="s">
        <v>304</v>
      </c>
      <c r="E86" t="s">
        <v>305</v>
      </c>
      <c r="F86" t="s">
        <v>11</v>
      </c>
      <c r="G86">
        <v>100</v>
      </c>
      <c r="H86">
        <v>0.7</v>
      </c>
      <c r="I86">
        <v>2.6</v>
      </c>
      <c r="J86">
        <v>2.2000000000000002</v>
      </c>
      <c r="K86">
        <v>6.7</v>
      </c>
      <c r="L86">
        <v>0.7</v>
      </c>
      <c r="M86">
        <v>2.2000000000000002</v>
      </c>
      <c r="N86">
        <v>1.9</v>
      </c>
      <c r="O86">
        <v>2.6</v>
      </c>
      <c r="P86">
        <v>3.4</v>
      </c>
      <c r="Q86">
        <v>9.6999999999999993</v>
      </c>
      <c r="R86">
        <v>27.2</v>
      </c>
      <c r="S86">
        <v>11.9</v>
      </c>
      <c r="T86">
        <v>14.6</v>
      </c>
      <c r="U86">
        <v>11.2</v>
      </c>
      <c r="V86">
        <v>1.9</v>
      </c>
      <c r="W86">
        <v>0.4</v>
      </c>
      <c r="X86">
        <v>49.7</v>
      </c>
      <c r="Y86">
        <v>55</v>
      </c>
      <c r="CT86" t="s">
        <v>88</v>
      </c>
    </row>
    <row r="87" spans="4:98" x14ac:dyDescent="0.25">
      <c r="D87" t="s">
        <v>306</v>
      </c>
      <c r="E87" t="s">
        <v>307</v>
      </c>
      <c r="F87" t="s">
        <v>11</v>
      </c>
      <c r="G87">
        <v>100</v>
      </c>
      <c r="H87">
        <v>5.9</v>
      </c>
      <c r="I87">
        <v>3.5</v>
      </c>
      <c r="J87">
        <v>2.5</v>
      </c>
      <c r="K87">
        <v>5.9</v>
      </c>
      <c r="L87">
        <v>1.1000000000000001</v>
      </c>
      <c r="M87">
        <v>2.6</v>
      </c>
      <c r="N87">
        <v>1.9</v>
      </c>
      <c r="O87">
        <v>4.2</v>
      </c>
      <c r="P87">
        <v>3.8</v>
      </c>
      <c r="Q87">
        <v>18.7</v>
      </c>
      <c r="R87">
        <v>18.8</v>
      </c>
      <c r="S87">
        <v>7.7</v>
      </c>
      <c r="T87">
        <v>12.4</v>
      </c>
      <c r="U87">
        <v>8</v>
      </c>
      <c r="V87">
        <v>1.9</v>
      </c>
      <c r="W87">
        <v>1</v>
      </c>
      <c r="X87">
        <v>43.3</v>
      </c>
      <c r="Y87">
        <v>44</v>
      </c>
      <c r="CT87" t="s">
        <v>89</v>
      </c>
    </row>
    <row r="88" spans="4:98" x14ac:dyDescent="0.25">
      <c r="D88" t="s">
        <v>306</v>
      </c>
      <c r="E88" t="s">
        <v>308</v>
      </c>
      <c r="F88" t="s">
        <v>74</v>
      </c>
      <c r="G88">
        <v>100</v>
      </c>
      <c r="H88">
        <v>5.2</v>
      </c>
      <c r="I88">
        <v>3.2</v>
      </c>
      <c r="J88">
        <v>2.4</v>
      </c>
      <c r="K88">
        <v>5.7</v>
      </c>
      <c r="L88">
        <v>1.2</v>
      </c>
      <c r="M88">
        <v>2.6</v>
      </c>
      <c r="N88">
        <v>2.1</v>
      </c>
      <c r="O88">
        <v>4.0999999999999996</v>
      </c>
      <c r="P88">
        <v>3.6</v>
      </c>
      <c r="Q88">
        <v>17.8</v>
      </c>
      <c r="R88">
        <v>19.5</v>
      </c>
      <c r="S88">
        <v>8.3000000000000007</v>
      </c>
      <c r="T88">
        <v>12.6</v>
      </c>
      <c r="U88">
        <v>8.6999999999999993</v>
      </c>
      <c r="V88">
        <v>2.1</v>
      </c>
      <c r="W88">
        <v>1</v>
      </c>
      <c r="X88">
        <v>44.4</v>
      </c>
      <c r="Y88">
        <v>46</v>
      </c>
      <c r="CT88" t="s">
        <v>90</v>
      </c>
    </row>
    <row r="89" spans="4:98" x14ac:dyDescent="0.25">
      <c r="D89" t="s">
        <v>309</v>
      </c>
      <c r="E89" t="s">
        <v>310</v>
      </c>
      <c r="F89" t="s">
        <v>11</v>
      </c>
      <c r="G89">
        <v>100</v>
      </c>
      <c r="H89">
        <v>4.7</v>
      </c>
      <c r="I89">
        <v>3</v>
      </c>
      <c r="J89">
        <v>1.7</v>
      </c>
      <c r="K89">
        <v>5.6</v>
      </c>
      <c r="L89">
        <v>1.2</v>
      </c>
      <c r="M89">
        <v>2.5</v>
      </c>
      <c r="N89">
        <v>2.2000000000000002</v>
      </c>
      <c r="O89">
        <v>3.7</v>
      </c>
      <c r="P89">
        <v>3.1</v>
      </c>
      <c r="Q89">
        <v>15.6</v>
      </c>
      <c r="R89">
        <v>22.8</v>
      </c>
      <c r="S89">
        <v>10.5</v>
      </c>
      <c r="T89">
        <v>13.4</v>
      </c>
      <c r="U89">
        <v>8.4</v>
      </c>
      <c r="V89">
        <v>1.3</v>
      </c>
      <c r="W89">
        <v>0.4</v>
      </c>
      <c r="X89">
        <v>45.4</v>
      </c>
      <c r="Y89">
        <v>49</v>
      </c>
      <c r="CT89" t="s">
        <v>91</v>
      </c>
    </row>
    <row r="90" spans="4:98" x14ac:dyDescent="0.25">
      <c r="D90" t="s">
        <v>309</v>
      </c>
      <c r="E90" t="s">
        <v>311</v>
      </c>
      <c r="F90" t="s">
        <v>74</v>
      </c>
      <c r="G90">
        <v>100</v>
      </c>
      <c r="H90">
        <v>4.5</v>
      </c>
      <c r="I90">
        <v>2.7</v>
      </c>
      <c r="J90">
        <v>2</v>
      </c>
      <c r="K90">
        <v>5.5</v>
      </c>
      <c r="L90">
        <v>0.9</v>
      </c>
      <c r="M90">
        <v>2.6</v>
      </c>
      <c r="N90">
        <v>2.2000000000000002</v>
      </c>
      <c r="O90">
        <v>3.3</v>
      </c>
      <c r="P90">
        <v>3.1</v>
      </c>
      <c r="Q90">
        <v>15.9</v>
      </c>
      <c r="R90">
        <v>24.3</v>
      </c>
      <c r="S90">
        <v>10.4</v>
      </c>
      <c r="T90">
        <v>13</v>
      </c>
      <c r="U90">
        <v>7.6</v>
      </c>
      <c r="V90">
        <v>1.3</v>
      </c>
      <c r="W90">
        <v>0.6</v>
      </c>
      <c r="X90">
        <v>45.4</v>
      </c>
      <c r="Y90">
        <v>49</v>
      </c>
      <c r="CT90" t="s">
        <v>92</v>
      </c>
    </row>
    <row r="91" spans="4:98" x14ac:dyDescent="0.25">
      <c r="D91" t="s">
        <v>107</v>
      </c>
      <c r="E91" t="s">
        <v>107</v>
      </c>
      <c r="F91" t="s">
        <v>107</v>
      </c>
      <c r="G91" t="s">
        <v>107</v>
      </c>
      <c r="H91" t="s">
        <v>107</v>
      </c>
      <c r="I91" t="s">
        <v>107</v>
      </c>
      <c r="J91" t="s">
        <v>107</v>
      </c>
      <c r="K91" t="s">
        <v>107</v>
      </c>
      <c r="L91" t="s">
        <v>107</v>
      </c>
      <c r="M91" t="s">
        <v>107</v>
      </c>
      <c r="N91" t="s">
        <v>107</v>
      </c>
      <c r="O91" t="s">
        <v>107</v>
      </c>
      <c r="P91" t="s">
        <v>107</v>
      </c>
      <c r="Q91" t="s">
        <v>107</v>
      </c>
      <c r="R91" t="s">
        <v>107</v>
      </c>
      <c r="S91" t="s">
        <v>107</v>
      </c>
      <c r="T91" t="s">
        <v>107</v>
      </c>
      <c r="U91" t="s">
        <v>107</v>
      </c>
      <c r="V91" t="s">
        <v>107</v>
      </c>
      <c r="W91" t="s">
        <v>107</v>
      </c>
      <c r="X91" t="s">
        <v>107</v>
      </c>
      <c r="Y91" t="s">
        <v>107</v>
      </c>
      <c r="CT91" t="s">
        <v>93</v>
      </c>
    </row>
    <row r="92" spans="4:98" x14ac:dyDescent="0.25">
      <c r="D92" t="s">
        <v>107</v>
      </c>
      <c r="E92" t="s">
        <v>107</v>
      </c>
      <c r="F92" t="s">
        <v>107</v>
      </c>
      <c r="G92" t="s">
        <v>107</v>
      </c>
      <c r="H92" t="s">
        <v>107</v>
      </c>
      <c r="I92" t="s">
        <v>107</v>
      </c>
      <c r="J92" t="s">
        <v>107</v>
      </c>
      <c r="K92" t="s">
        <v>107</v>
      </c>
      <c r="L92" t="s">
        <v>107</v>
      </c>
      <c r="M92" t="s">
        <v>107</v>
      </c>
      <c r="N92" t="s">
        <v>107</v>
      </c>
      <c r="O92" t="s">
        <v>107</v>
      </c>
      <c r="P92" t="s">
        <v>107</v>
      </c>
      <c r="Q92" t="s">
        <v>107</v>
      </c>
      <c r="R92" t="s">
        <v>107</v>
      </c>
      <c r="S92" t="s">
        <v>107</v>
      </c>
      <c r="T92" t="s">
        <v>107</v>
      </c>
      <c r="U92" t="s">
        <v>107</v>
      </c>
      <c r="V92" t="s">
        <v>107</v>
      </c>
      <c r="W92" t="s">
        <v>107</v>
      </c>
      <c r="X92" t="s">
        <v>107</v>
      </c>
      <c r="Y92" t="s">
        <v>107</v>
      </c>
      <c r="CT92" t="s">
        <v>94</v>
      </c>
    </row>
    <row r="93" spans="4:98" x14ac:dyDescent="0.25">
      <c r="D93" t="s">
        <v>107</v>
      </c>
      <c r="E93" t="s">
        <v>107</v>
      </c>
      <c r="F93" t="s">
        <v>107</v>
      </c>
      <c r="G93" t="s">
        <v>107</v>
      </c>
      <c r="H93" t="s">
        <v>107</v>
      </c>
      <c r="I93" t="s">
        <v>107</v>
      </c>
      <c r="J93" t="s">
        <v>107</v>
      </c>
      <c r="K93" t="s">
        <v>107</v>
      </c>
      <c r="L93" t="s">
        <v>107</v>
      </c>
      <c r="M93" t="s">
        <v>107</v>
      </c>
      <c r="N93" t="s">
        <v>107</v>
      </c>
      <c r="O93" t="s">
        <v>107</v>
      </c>
      <c r="P93" t="s">
        <v>107</v>
      </c>
      <c r="Q93" t="s">
        <v>107</v>
      </c>
      <c r="R93" t="s">
        <v>107</v>
      </c>
      <c r="S93" t="s">
        <v>107</v>
      </c>
      <c r="T93" t="s">
        <v>107</v>
      </c>
      <c r="U93" t="s">
        <v>107</v>
      </c>
      <c r="V93" t="s">
        <v>107</v>
      </c>
      <c r="W93" t="s">
        <v>107</v>
      </c>
      <c r="X93" t="s">
        <v>107</v>
      </c>
      <c r="Y93" t="s">
        <v>107</v>
      </c>
      <c r="CT93" t="s">
        <v>95</v>
      </c>
    </row>
    <row r="94" spans="4:98" x14ac:dyDescent="0.25">
      <c r="D94" t="s">
        <v>107</v>
      </c>
      <c r="E94" t="s">
        <v>107</v>
      </c>
      <c r="F94" t="s">
        <v>107</v>
      </c>
      <c r="G94" t="s">
        <v>107</v>
      </c>
      <c r="H94" t="s">
        <v>107</v>
      </c>
      <c r="I94" t="s">
        <v>107</v>
      </c>
      <c r="J94" t="s">
        <v>107</v>
      </c>
      <c r="K94" t="s">
        <v>107</v>
      </c>
      <c r="L94" t="s">
        <v>107</v>
      </c>
      <c r="M94" t="s">
        <v>107</v>
      </c>
      <c r="N94" t="s">
        <v>107</v>
      </c>
      <c r="O94" t="s">
        <v>107</v>
      </c>
      <c r="P94" t="s">
        <v>107</v>
      </c>
      <c r="Q94" t="s">
        <v>107</v>
      </c>
      <c r="R94" t="s">
        <v>107</v>
      </c>
      <c r="S94" t="s">
        <v>107</v>
      </c>
      <c r="T94" t="s">
        <v>107</v>
      </c>
      <c r="U94" t="s">
        <v>107</v>
      </c>
      <c r="V94" t="s">
        <v>107</v>
      </c>
      <c r="W94" t="s">
        <v>107</v>
      </c>
      <c r="X94" t="s">
        <v>107</v>
      </c>
      <c r="Y94" t="s">
        <v>107</v>
      </c>
      <c r="CT94" t="s">
        <v>96</v>
      </c>
    </row>
    <row r="95" spans="4:98" x14ac:dyDescent="0.25">
      <c r="D95" t="s">
        <v>107</v>
      </c>
      <c r="E95" t="s">
        <v>107</v>
      </c>
      <c r="F95" t="s">
        <v>107</v>
      </c>
      <c r="G95" t="s">
        <v>107</v>
      </c>
      <c r="H95" t="s">
        <v>107</v>
      </c>
      <c r="I95" t="s">
        <v>107</v>
      </c>
      <c r="J95" t="s">
        <v>107</v>
      </c>
      <c r="K95" t="s">
        <v>107</v>
      </c>
      <c r="L95" t="s">
        <v>107</v>
      </c>
      <c r="M95" t="s">
        <v>107</v>
      </c>
      <c r="N95" t="s">
        <v>107</v>
      </c>
      <c r="O95" t="s">
        <v>107</v>
      </c>
      <c r="P95" t="s">
        <v>107</v>
      </c>
      <c r="Q95" t="s">
        <v>107</v>
      </c>
      <c r="R95" t="s">
        <v>107</v>
      </c>
      <c r="S95" t="s">
        <v>107</v>
      </c>
      <c r="T95" t="s">
        <v>107</v>
      </c>
      <c r="U95" t="s">
        <v>107</v>
      </c>
      <c r="V95" t="s">
        <v>107</v>
      </c>
      <c r="W95" t="s">
        <v>107</v>
      </c>
      <c r="X95" t="s">
        <v>107</v>
      </c>
      <c r="Y95" t="s">
        <v>107</v>
      </c>
      <c r="CT95" t="s">
        <v>97</v>
      </c>
    </row>
    <row r="96" spans="4:98" x14ac:dyDescent="0.25">
      <c r="D96" t="s">
        <v>107</v>
      </c>
      <c r="E96" t="s">
        <v>107</v>
      </c>
      <c r="F96" t="s">
        <v>107</v>
      </c>
      <c r="G96" t="s">
        <v>107</v>
      </c>
      <c r="H96" t="s">
        <v>107</v>
      </c>
      <c r="I96" t="s">
        <v>107</v>
      </c>
      <c r="J96" t="s">
        <v>107</v>
      </c>
      <c r="K96" t="s">
        <v>107</v>
      </c>
      <c r="L96" t="s">
        <v>107</v>
      </c>
      <c r="M96" t="s">
        <v>107</v>
      </c>
      <c r="N96" t="s">
        <v>107</v>
      </c>
      <c r="O96" t="s">
        <v>107</v>
      </c>
      <c r="P96" t="s">
        <v>107</v>
      </c>
      <c r="Q96" t="s">
        <v>107</v>
      </c>
      <c r="R96" t="s">
        <v>107</v>
      </c>
      <c r="S96" t="s">
        <v>107</v>
      </c>
      <c r="T96" t="s">
        <v>107</v>
      </c>
      <c r="U96" t="s">
        <v>107</v>
      </c>
      <c r="V96" t="s">
        <v>107</v>
      </c>
      <c r="W96" t="s">
        <v>107</v>
      </c>
      <c r="X96" t="s">
        <v>107</v>
      </c>
      <c r="Y96" t="s">
        <v>107</v>
      </c>
      <c r="CT96" t="s">
        <v>98</v>
      </c>
    </row>
    <row r="97" spans="4:98" x14ac:dyDescent="0.25">
      <c r="D97" t="s">
        <v>107</v>
      </c>
      <c r="E97" t="s">
        <v>107</v>
      </c>
      <c r="F97" t="s">
        <v>107</v>
      </c>
      <c r="G97" t="s">
        <v>107</v>
      </c>
      <c r="H97" t="s">
        <v>107</v>
      </c>
      <c r="I97" t="s">
        <v>107</v>
      </c>
      <c r="J97" t="s">
        <v>107</v>
      </c>
      <c r="K97" t="s">
        <v>107</v>
      </c>
      <c r="L97" t="s">
        <v>107</v>
      </c>
      <c r="M97" t="s">
        <v>107</v>
      </c>
      <c r="N97" t="s">
        <v>107</v>
      </c>
      <c r="O97" t="s">
        <v>107</v>
      </c>
      <c r="P97" t="s">
        <v>107</v>
      </c>
      <c r="Q97" t="s">
        <v>107</v>
      </c>
      <c r="R97" t="s">
        <v>107</v>
      </c>
      <c r="S97" t="s">
        <v>107</v>
      </c>
      <c r="T97" t="s">
        <v>107</v>
      </c>
      <c r="U97" t="s">
        <v>107</v>
      </c>
      <c r="V97" t="s">
        <v>107</v>
      </c>
      <c r="W97" t="s">
        <v>107</v>
      </c>
      <c r="X97" t="s">
        <v>107</v>
      </c>
      <c r="Y97" t="s">
        <v>107</v>
      </c>
      <c r="CT97" t="s">
        <v>99</v>
      </c>
    </row>
    <row r="98" spans="4:98" x14ac:dyDescent="0.25">
      <c r="D98" t="s">
        <v>107</v>
      </c>
      <c r="E98" t="s">
        <v>107</v>
      </c>
      <c r="F98" t="s">
        <v>107</v>
      </c>
      <c r="G98" t="s">
        <v>107</v>
      </c>
      <c r="H98" t="s">
        <v>107</v>
      </c>
      <c r="I98" t="s">
        <v>107</v>
      </c>
      <c r="J98" t="s">
        <v>107</v>
      </c>
      <c r="K98" t="s">
        <v>107</v>
      </c>
      <c r="L98" t="s">
        <v>107</v>
      </c>
      <c r="M98" t="s">
        <v>107</v>
      </c>
      <c r="N98" t="s">
        <v>107</v>
      </c>
      <c r="O98" t="s">
        <v>107</v>
      </c>
      <c r="P98" t="s">
        <v>107</v>
      </c>
      <c r="Q98" t="s">
        <v>107</v>
      </c>
      <c r="R98" t="s">
        <v>107</v>
      </c>
      <c r="S98" t="s">
        <v>107</v>
      </c>
      <c r="T98" t="s">
        <v>107</v>
      </c>
      <c r="U98" t="s">
        <v>107</v>
      </c>
      <c r="V98" t="s">
        <v>107</v>
      </c>
      <c r="W98" t="s">
        <v>107</v>
      </c>
      <c r="X98" t="s">
        <v>107</v>
      </c>
      <c r="Y98" t="s">
        <v>107</v>
      </c>
      <c r="CT98" t="s">
        <v>100</v>
      </c>
    </row>
    <row r="99" spans="4:98" x14ac:dyDescent="0.25">
      <c r="D99" t="s">
        <v>107</v>
      </c>
      <c r="E99" t="s">
        <v>107</v>
      </c>
      <c r="F99" t="s">
        <v>107</v>
      </c>
      <c r="G99" t="s">
        <v>107</v>
      </c>
      <c r="H99" t="s">
        <v>107</v>
      </c>
      <c r="I99" t="s">
        <v>107</v>
      </c>
      <c r="J99" t="s">
        <v>107</v>
      </c>
      <c r="K99" t="s">
        <v>107</v>
      </c>
      <c r="L99" t="s">
        <v>107</v>
      </c>
      <c r="M99" t="s">
        <v>107</v>
      </c>
      <c r="N99" t="s">
        <v>107</v>
      </c>
      <c r="O99" t="s">
        <v>107</v>
      </c>
      <c r="P99" t="s">
        <v>107</v>
      </c>
      <c r="Q99" t="s">
        <v>107</v>
      </c>
      <c r="R99" t="s">
        <v>107</v>
      </c>
      <c r="S99" t="s">
        <v>107</v>
      </c>
      <c r="T99" t="s">
        <v>107</v>
      </c>
      <c r="U99" t="s">
        <v>107</v>
      </c>
      <c r="V99" t="s">
        <v>107</v>
      </c>
      <c r="W99" t="s">
        <v>107</v>
      </c>
      <c r="X99" t="s">
        <v>107</v>
      </c>
      <c r="Y99" t="s">
        <v>107</v>
      </c>
      <c r="CT99" t="s">
        <v>101</v>
      </c>
    </row>
    <row r="100" spans="4:98" x14ac:dyDescent="0.25">
      <c r="D100" t="s">
        <v>107</v>
      </c>
      <c r="E100" t="s">
        <v>107</v>
      </c>
      <c r="F100" t="s">
        <v>107</v>
      </c>
      <c r="G100" t="s">
        <v>107</v>
      </c>
      <c r="H100" t="s">
        <v>107</v>
      </c>
      <c r="I100" t="s">
        <v>107</v>
      </c>
      <c r="J100" t="s">
        <v>107</v>
      </c>
      <c r="K100" t="s">
        <v>107</v>
      </c>
      <c r="L100" t="s">
        <v>107</v>
      </c>
      <c r="M100" t="s">
        <v>107</v>
      </c>
      <c r="N100" t="s">
        <v>107</v>
      </c>
      <c r="O100" t="s">
        <v>107</v>
      </c>
      <c r="P100" t="s">
        <v>107</v>
      </c>
      <c r="Q100" t="s">
        <v>107</v>
      </c>
      <c r="R100" t="s">
        <v>107</v>
      </c>
      <c r="S100" t="s">
        <v>107</v>
      </c>
      <c r="T100" t="s">
        <v>107</v>
      </c>
      <c r="U100" t="s">
        <v>107</v>
      </c>
      <c r="V100" t="s">
        <v>107</v>
      </c>
      <c r="W100" t="s">
        <v>107</v>
      </c>
      <c r="X100" t="s">
        <v>107</v>
      </c>
      <c r="Y100" t="s">
        <v>107</v>
      </c>
      <c r="CT100" t="s">
        <v>102</v>
      </c>
    </row>
    <row r="101" spans="4:98" x14ac:dyDescent="0.25">
      <c r="D101" t="s">
        <v>107</v>
      </c>
      <c r="E101" t="s">
        <v>107</v>
      </c>
      <c r="F101" t="s">
        <v>107</v>
      </c>
      <c r="G101" t="s">
        <v>107</v>
      </c>
      <c r="H101" t="s">
        <v>107</v>
      </c>
      <c r="I101" t="s">
        <v>107</v>
      </c>
      <c r="J101" t="s">
        <v>107</v>
      </c>
      <c r="K101" t="s">
        <v>107</v>
      </c>
      <c r="L101" t="s">
        <v>107</v>
      </c>
      <c r="M101" t="s">
        <v>107</v>
      </c>
      <c r="N101" t="s">
        <v>107</v>
      </c>
      <c r="O101" t="s">
        <v>107</v>
      </c>
      <c r="P101" t="s">
        <v>107</v>
      </c>
      <c r="Q101" t="s">
        <v>107</v>
      </c>
      <c r="R101" t="s">
        <v>107</v>
      </c>
      <c r="S101" t="s">
        <v>107</v>
      </c>
      <c r="T101" t="s">
        <v>107</v>
      </c>
      <c r="U101" t="s">
        <v>107</v>
      </c>
      <c r="V101" t="s">
        <v>107</v>
      </c>
      <c r="W101" t="s">
        <v>107</v>
      </c>
      <c r="X101" t="s">
        <v>107</v>
      </c>
      <c r="Y101" t="s">
        <v>107</v>
      </c>
      <c r="CT101" t="s">
        <v>103</v>
      </c>
    </row>
    <row r="102" spans="4:98" x14ac:dyDescent="0.25">
      <c r="D102" t="s">
        <v>107</v>
      </c>
      <c r="E102" t="s">
        <v>107</v>
      </c>
      <c r="F102" t="s">
        <v>107</v>
      </c>
      <c r="G102" t="s">
        <v>107</v>
      </c>
      <c r="H102" t="s">
        <v>107</v>
      </c>
      <c r="I102" t="s">
        <v>107</v>
      </c>
      <c r="J102" t="s">
        <v>107</v>
      </c>
      <c r="K102" t="s">
        <v>107</v>
      </c>
      <c r="L102" t="s">
        <v>107</v>
      </c>
      <c r="M102" t="s">
        <v>107</v>
      </c>
      <c r="N102" t="s">
        <v>107</v>
      </c>
      <c r="O102" t="s">
        <v>107</v>
      </c>
      <c r="P102" t="s">
        <v>107</v>
      </c>
      <c r="Q102" t="s">
        <v>107</v>
      </c>
      <c r="R102" t="s">
        <v>107</v>
      </c>
      <c r="S102" t="s">
        <v>107</v>
      </c>
      <c r="T102" t="s">
        <v>107</v>
      </c>
      <c r="U102" t="s">
        <v>107</v>
      </c>
      <c r="V102" t="s">
        <v>107</v>
      </c>
      <c r="W102" t="s">
        <v>107</v>
      </c>
      <c r="X102" t="s">
        <v>107</v>
      </c>
      <c r="Y102" t="s">
        <v>107</v>
      </c>
      <c r="CT102" t="s">
        <v>104</v>
      </c>
    </row>
    <row r="103" spans="4:98" x14ac:dyDescent="0.25">
      <c r="D103" t="s">
        <v>107</v>
      </c>
      <c r="E103" t="s">
        <v>107</v>
      </c>
      <c r="F103" t="s">
        <v>107</v>
      </c>
      <c r="G103" t="s">
        <v>107</v>
      </c>
      <c r="H103" t="s">
        <v>107</v>
      </c>
      <c r="I103" t="s">
        <v>107</v>
      </c>
      <c r="J103" t="s">
        <v>107</v>
      </c>
      <c r="K103" t="s">
        <v>107</v>
      </c>
      <c r="L103" t="s">
        <v>107</v>
      </c>
      <c r="M103" t="s">
        <v>107</v>
      </c>
      <c r="N103" t="s">
        <v>107</v>
      </c>
      <c r="O103" t="s">
        <v>107</v>
      </c>
      <c r="P103" t="s">
        <v>107</v>
      </c>
      <c r="Q103" t="s">
        <v>107</v>
      </c>
      <c r="R103" t="s">
        <v>107</v>
      </c>
      <c r="S103" t="s">
        <v>107</v>
      </c>
      <c r="T103" t="s">
        <v>107</v>
      </c>
      <c r="U103" t="s">
        <v>107</v>
      </c>
      <c r="V103" t="s">
        <v>107</v>
      </c>
      <c r="W103" t="s">
        <v>107</v>
      </c>
      <c r="X103" t="s">
        <v>107</v>
      </c>
      <c r="Y103" t="s">
        <v>107</v>
      </c>
      <c r="CT103" t="s">
        <v>105</v>
      </c>
    </row>
    <row r="104" spans="4:98" x14ac:dyDescent="0.25">
      <c r="D104" t="s">
        <v>107</v>
      </c>
      <c r="E104" t="s">
        <v>107</v>
      </c>
      <c r="F104" t="s">
        <v>107</v>
      </c>
      <c r="G104" t="s">
        <v>107</v>
      </c>
      <c r="H104" t="s">
        <v>107</v>
      </c>
      <c r="I104" t="s">
        <v>107</v>
      </c>
      <c r="J104" t="s">
        <v>107</v>
      </c>
      <c r="K104" t="s">
        <v>107</v>
      </c>
      <c r="L104" t="s">
        <v>107</v>
      </c>
      <c r="M104" t="s">
        <v>107</v>
      </c>
      <c r="N104" t="s">
        <v>107</v>
      </c>
      <c r="O104" t="s">
        <v>107</v>
      </c>
      <c r="P104" t="s">
        <v>107</v>
      </c>
      <c r="Q104" t="s">
        <v>107</v>
      </c>
      <c r="R104" t="s">
        <v>107</v>
      </c>
      <c r="S104" t="s">
        <v>107</v>
      </c>
      <c r="T104" t="s">
        <v>107</v>
      </c>
      <c r="U104" t="s">
        <v>107</v>
      </c>
      <c r="V104" t="s">
        <v>107</v>
      </c>
      <c r="W104" t="s">
        <v>107</v>
      </c>
      <c r="X104" t="s">
        <v>107</v>
      </c>
      <c r="Y104" t="s">
        <v>107</v>
      </c>
      <c r="CT104" t="s">
        <v>106</v>
      </c>
    </row>
    <row r="105" spans="4:98" x14ac:dyDescent="0.25">
      <c r="D105" t="s">
        <v>107</v>
      </c>
      <c r="E105" t="s">
        <v>107</v>
      </c>
      <c r="F105" t="s">
        <v>107</v>
      </c>
      <c r="G105" t="s">
        <v>107</v>
      </c>
      <c r="H105" t="s">
        <v>107</v>
      </c>
      <c r="I105" t="s">
        <v>107</v>
      </c>
      <c r="J105" t="s">
        <v>107</v>
      </c>
      <c r="K105" t="s">
        <v>107</v>
      </c>
      <c r="L105" t="s">
        <v>107</v>
      </c>
      <c r="M105" t="s">
        <v>107</v>
      </c>
      <c r="N105" t="s">
        <v>107</v>
      </c>
      <c r="O105" t="s">
        <v>107</v>
      </c>
      <c r="P105" t="s">
        <v>107</v>
      </c>
      <c r="Q105" t="s">
        <v>107</v>
      </c>
      <c r="R105" t="s">
        <v>107</v>
      </c>
      <c r="S105" t="s">
        <v>107</v>
      </c>
      <c r="T105" t="s">
        <v>107</v>
      </c>
      <c r="U105" t="s">
        <v>107</v>
      </c>
      <c r="V105" t="s">
        <v>107</v>
      </c>
      <c r="W105" t="s">
        <v>107</v>
      </c>
      <c r="X105" t="s">
        <v>107</v>
      </c>
      <c r="Y105" t="s">
        <v>107</v>
      </c>
      <c r="CT105" t="s">
        <v>108</v>
      </c>
    </row>
    <row r="106" spans="4:98" x14ac:dyDescent="0.25">
      <c r="D106" t="s">
        <v>107</v>
      </c>
      <c r="E106" t="s">
        <v>107</v>
      </c>
      <c r="F106" t="s">
        <v>107</v>
      </c>
      <c r="G106" t="s">
        <v>107</v>
      </c>
      <c r="H106" t="s">
        <v>107</v>
      </c>
      <c r="I106" t="s">
        <v>107</v>
      </c>
      <c r="J106" t="s">
        <v>107</v>
      </c>
      <c r="K106" t="s">
        <v>107</v>
      </c>
      <c r="L106" t="s">
        <v>107</v>
      </c>
      <c r="M106" t="s">
        <v>107</v>
      </c>
      <c r="N106" t="s">
        <v>107</v>
      </c>
      <c r="O106" t="s">
        <v>107</v>
      </c>
      <c r="P106" t="s">
        <v>107</v>
      </c>
      <c r="Q106" t="s">
        <v>107</v>
      </c>
      <c r="R106" t="s">
        <v>107</v>
      </c>
      <c r="S106" t="s">
        <v>107</v>
      </c>
      <c r="T106" t="s">
        <v>107</v>
      </c>
      <c r="U106" t="s">
        <v>107</v>
      </c>
      <c r="V106" t="s">
        <v>107</v>
      </c>
      <c r="W106" t="s">
        <v>107</v>
      </c>
      <c r="X106" t="s">
        <v>107</v>
      </c>
      <c r="Y106" t="s">
        <v>107</v>
      </c>
      <c r="CT106" t="s">
        <v>109</v>
      </c>
    </row>
    <row r="107" spans="4:98" x14ac:dyDescent="0.25">
      <c r="D107" t="s">
        <v>107</v>
      </c>
      <c r="E107" t="s">
        <v>107</v>
      </c>
      <c r="F107" t="s">
        <v>107</v>
      </c>
      <c r="G107" t="s">
        <v>107</v>
      </c>
      <c r="H107" t="s">
        <v>107</v>
      </c>
      <c r="I107" t="s">
        <v>107</v>
      </c>
      <c r="J107" t="s">
        <v>107</v>
      </c>
      <c r="K107" t="s">
        <v>107</v>
      </c>
      <c r="L107" t="s">
        <v>107</v>
      </c>
      <c r="M107" t="s">
        <v>107</v>
      </c>
      <c r="N107" t="s">
        <v>107</v>
      </c>
      <c r="O107" t="s">
        <v>107</v>
      </c>
      <c r="P107" t="s">
        <v>107</v>
      </c>
      <c r="Q107" t="s">
        <v>107</v>
      </c>
      <c r="R107" t="s">
        <v>107</v>
      </c>
      <c r="S107" t="s">
        <v>107</v>
      </c>
      <c r="T107" t="s">
        <v>107</v>
      </c>
      <c r="U107" t="s">
        <v>107</v>
      </c>
      <c r="V107" t="s">
        <v>107</v>
      </c>
      <c r="W107" t="s">
        <v>107</v>
      </c>
      <c r="X107" t="s">
        <v>107</v>
      </c>
      <c r="Y107" t="s">
        <v>107</v>
      </c>
      <c r="CT107" t="s">
        <v>110</v>
      </c>
    </row>
    <row r="108" spans="4:98" x14ac:dyDescent="0.25">
      <c r="D108" t="s">
        <v>107</v>
      </c>
      <c r="E108" t="s">
        <v>107</v>
      </c>
      <c r="F108" t="s">
        <v>107</v>
      </c>
      <c r="G108" t="s">
        <v>107</v>
      </c>
      <c r="H108" t="s">
        <v>107</v>
      </c>
      <c r="I108" t="s">
        <v>107</v>
      </c>
      <c r="J108" t="s">
        <v>107</v>
      </c>
      <c r="K108" t="s">
        <v>107</v>
      </c>
      <c r="L108" t="s">
        <v>107</v>
      </c>
      <c r="M108" t="s">
        <v>107</v>
      </c>
      <c r="N108" t="s">
        <v>107</v>
      </c>
      <c r="O108" t="s">
        <v>107</v>
      </c>
      <c r="P108" t="s">
        <v>107</v>
      </c>
      <c r="Q108" t="s">
        <v>107</v>
      </c>
      <c r="R108" t="s">
        <v>107</v>
      </c>
      <c r="S108" t="s">
        <v>107</v>
      </c>
      <c r="T108" t="s">
        <v>107</v>
      </c>
      <c r="U108" t="s">
        <v>107</v>
      </c>
      <c r="V108" t="s">
        <v>107</v>
      </c>
      <c r="W108" t="s">
        <v>107</v>
      </c>
      <c r="X108" t="s">
        <v>107</v>
      </c>
      <c r="Y108" t="s">
        <v>107</v>
      </c>
      <c r="CT108" t="s">
        <v>111</v>
      </c>
    </row>
    <row r="109" spans="4:98" x14ac:dyDescent="0.25">
      <c r="D109" t="s">
        <v>107</v>
      </c>
      <c r="E109" t="s">
        <v>107</v>
      </c>
      <c r="F109" t="s">
        <v>107</v>
      </c>
      <c r="G109" t="s">
        <v>107</v>
      </c>
      <c r="H109" t="s">
        <v>107</v>
      </c>
      <c r="I109" t="s">
        <v>107</v>
      </c>
      <c r="J109" t="s">
        <v>107</v>
      </c>
      <c r="K109" t="s">
        <v>107</v>
      </c>
      <c r="L109" t="s">
        <v>107</v>
      </c>
      <c r="M109" t="s">
        <v>107</v>
      </c>
      <c r="N109" t="s">
        <v>107</v>
      </c>
      <c r="O109" t="s">
        <v>107</v>
      </c>
      <c r="P109" t="s">
        <v>107</v>
      </c>
      <c r="Q109" t="s">
        <v>107</v>
      </c>
      <c r="R109" t="s">
        <v>107</v>
      </c>
      <c r="S109" t="s">
        <v>107</v>
      </c>
      <c r="T109" t="s">
        <v>107</v>
      </c>
      <c r="U109" t="s">
        <v>107</v>
      </c>
      <c r="V109" t="s">
        <v>107</v>
      </c>
      <c r="W109" t="s">
        <v>107</v>
      </c>
      <c r="X109" t="s">
        <v>107</v>
      </c>
      <c r="Y109" t="s">
        <v>107</v>
      </c>
      <c r="CT109" t="s">
        <v>112</v>
      </c>
    </row>
    <row r="110" spans="4:98" x14ac:dyDescent="0.25">
      <c r="D110" t="s">
        <v>107</v>
      </c>
      <c r="E110" t="s">
        <v>107</v>
      </c>
      <c r="F110" t="s">
        <v>107</v>
      </c>
      <c r="G110" t="s">
        <v>107</v>
      </c>
      <c r="H110" t="s">
        <v>107</v>
      </c>
      <c r="I110" t="s">
        <v>107</v>
      </c>
      <c r="J110" t="s">
        <v>107</v>
      </c>
      <c r="K110" t="s">
        <v>107</v>
      </c>
      <c r="L110" t="s">
        <v>107</v>
      </c>
      <c r="M110" t="s">
        <v>107</v>
      </c>
      <c r="N110" t="s">
        <v>107</v>
      </c>
      <c r="O110" t="s">
        <v>107</v>
      </c>
      <c r="P110" t="s">
        <v>107</v>
      </c>
      <c r="Q110" t="s">
        <v>107</v>
      </c>
      <c r="R110" t="s">
        <v>107</v>
      </c>
      <c r="S110" t="s">
        <v>107</v>
      </c>
      <c r="T110" t="s">
        <v>107</v>
      </c>
      <c r="U110" t="s">
        <v>107</v>
      </c>
      <c r="V110" t="s">
        <v>107</v>
      </c>
      <c r="W110" t="s">
        <v>107</v>
      </c>
      <c r="X110" t="s">
        <v>107</v>
      </c>
      <c r="Y110" t="s">
        <v>107</v>
      </c>
      <c r="CT110" t="s">
        <v>113</v>
      </c>
    </row>
    <row r="111" spans="4:98" x14ac:dyDescent="0.25">
      <c r="D111" t="s">
        <v>107</v>
      </c>
      <c r="E111" t="s">
        <v>107</v>
      </c>
      <c r="F111" t="s">
        <v>107</v>
      </c>
      <c r="G111" t="s">
        <v>107</v>
      </c>
      <c r="H111" t="s">
        <v>107</v>
      </c>
      <c r="I111" t="s">
        <v>107</v>
      </c>
      <c r="J111" t="s">
        <v>107</v>
      </c>
      <c r="K111" t="s">
        <v>107</v>
      </c>
      <c r="L111" t="s">
        <v>107</v>
      </c>
      <c r="M111" t="s">
        <v>107</v>
      </c>
      <c r="N111" t="s">
        <v>107</v>
      </c>
      <c r="O111" t="s">
        <v>107</v>
      </c>
      <c r="P111" t="s">
        <v>107</v>
      </c>
      <c r="Q111" t="s">
        <v>107</v>
      </c>
      <c r="R111" t="s">
        <v>107</v>
      </c>
      <c r="S111" t="s">
        <v>107</v>
      </c>
      <c r="T111" t="s">
        <v>107</v>
      </c>
      <c r="U111" t="s">
        <v>107</v>
      </c>
      <c r="V111" t="s">
        <v>107</v>
      </c>
      <c r="W111" t="s">
        <v>107</v>
      </c>
      <c r="X111" t="s">
        <v>107</v>
      </c>
      <c r="Y111" t="s">
        <v>107</v>
      </c>
      <c r="CT111" t="s">
        <v>114</v>
      </c>
    </row>
    <row r="112" spans="4:98" x14ac:dyDescent="0.25">
      <c r="D112" t="s">
        <v>107</v>
      </c>
      <c r="E112" t="s">
        <v>107</v>
      </c>
      <c r="F112" t="s">
        <v>107</v>
      </c>
      <c r="G112" t="s">
        <v>107</v>
      </c>
      <c r="H112" t="s">
        <v>107</v>
      </c>
      <c r="I112" t="s">
        <v>107</v>
      </c>
      <c r="J112" t="s">
        <v>107</v>
      </c>
      <c r="K112" t="s">
        <v>107</v>
      </c>
      <c r="L112" t="s">
        <v>107</v>
      </c>
      <c r="M112" t="s">
        <v>107</v>
      </c>
      <c r="N112" t="s">
        <v>107</v>
      </c>
      <c r="O112" t="s">
        <v>107</v>
      </c>
      <c r="P112" t="s">
        <v>107</v>
      </c>
      <c r="Q112" t="s">
        <v>107</v>
      </c>
      <c r="R112" t="s">
        <v>107</v>
      </c>
      <c r="S112" t="s">
        <v>107</v>
      </c>
      <c r="T112" t="s">
        <v>107</v>
      </c>
      <c r="U112" t="s">
        <v>107</v>
      </c>
      <c r="V112" t="s">
        <v>107</v>
      </c>
      <c r="W112" t="s">
        <v>107</v>
      </c>
      <c r="X112" t="s">
        <v>107</v>
      </c>
      <c r="Y112" t="s">
        <v>107</v>
      </c>
      <c r="CT112" t="s">
        <v>115</v>
      </c>
    </row>
    <row r="113" spans="4:98" x14ac:dyDescent="0.25">
      <c r="D113" t="s">
        <v>107</v>
      </c>
      <c r="E113" t="s">
        <v>107</v>
      </c>
      <c r="F113" t="s">
        <v>107</v>
      </c>
      <c r="G113" t="s">
        <v>107</v>
      </c>
      <c r="H113" t="s">
        <v>107</v>
      </c>
      <c r="I113" t="s">
        <v>107</v>
      </c>
      <c r="J113" t="s">
        <v>107</v>
      </c>
      <c r="K113" t="s">
        <v>107</v>
      </c>
      <c r="L113" t="s">
        <v>107</v>
      </c>
      <c r="M113" t="s">
        <v>107</v>
      </c>
      <c r="N113" t="s">
        <v>107</v>
      </c>
      <c r="O113" t="s">
        <v>107</v>
      </c>
      <c r="P113" t="s">
        <v>107</v>
      </c>
      <c r="Q113" t="s">
        <v>107</v>
      </c>
      <c r="R113" t="s">
        <v>107</v>
      </c>
      <c r="S113" t="s">
        <v>107</v>
      </c>
      <c r="T113" t="s">
        <v>107</v>
      </c>
      <c r="U113" t="s">
        <v>107</v>
      </c>
      <c r="V113" t="s">
        <v>107</v>
      </c>
      <c r="W113" t="s">
        <v>107</v>
      </c>
      <c r="X113" t="s">
        <v>107</v>
      </c>
      <c r="Y113" t="s">
        <v>107</v>
      </c>
      <c r="CT113" t="s">
        <v>116</v>
      </c>
    </row>
    <row r="114" spans="4:98" x14ac:dyDescent="0.25">
      <c r="D114" t="s">
        <v>107</v>
      </c>
      <c r="E114" t="s">
        <v>107</v>
      </c>
      <c r="F114" t="s">
        <v>107</v>
      </c>
      <c r="G114" t="s">
        <v>107</v>
      </c>
      <c r="H114" t="s">
        <v>107</v>
      </c>
      <c r="I114" t="s">
        <v>107</v>
      </c>
      <c r="J114" t="s">
        <v>107</v>
      </c>
      <c r="K114" t="s">
        <v>107</v>
      </c>
      <c r="L114" t="s">
        <v>107</v>
      </c>
      <c r="M114" t="s">
        <v>107</v>
      </c>
      <c r="N114" t="s">
        <v>107</v>
      </c>
      <c r="O114" t="s">
        <v>107</v>
      </c>
      <c r="P114" t="s">
        <v>107</v>
      </c>
      <c r="Q114" t="s">
        <v>107</v>
      </c>
      <c r="R114" t="s">
        <v>107</v>
      </c>
      <c r="S114" t="s">
        <v>107</v>
      </c>
      <c r="T114" t="s">
        <v>107</v>
      </c>
      <c r="U114" t="s">
        <v>107</v>
      </c>
      <c r="V114" t="s">
        <v>107</v>
      </c>
      <c r="W114" t="s">
        <v>107</v>
      </c>
      <c r="X114" t="s">
        <v>107</v>
      </c>
      <c r="Y114" t="s">
        <v>107</v>
      </c>
      <c r="CT114" t="s">
        <v>117</v>
      </c>
    </row>
    <row r="115" spans="4:98" x14ac:dyDescent="0.25">
      <c r="D115" t="s">
        <v>107</v>
      </c>
      <c r="E115" t="s">
        <v>107</v>
      </c>
      <c r="F115" t="s">
        <v>107</v>
      </c>
      <c r="G115" t="s">
        <v>107</v>
      </c>
      <c r="H115" t="s">
        <v>107</v>
      </c>
      <c r="I115" t="s">
        <v>107</v>
      </c>
      <c r="J115" t="s">
        <v>107</v>
      </c>
      <c r="K115" t="s">
        <v>107</v>
      </c>
      <c r="L115" t="s">
        <v>107</v>
      </c>
      <c r="M115" t="s">
        <v>107</v>
      </c>
      <c r="N115" t="s">
        <v>107</v>
      </c>
      <c r="O115" t="s">
        <v>107</v>
      </c>
      <c r="P115" t="s">
        <v>107</v>
      </c>
      <c r="Q115" t="s">
        <v>107</v>
      </c>
      <c r="R115" t="s">
        <v>107</v>
      </c>
      <c r="S115" t="s">
        <v>107</v>
      </c>
      <c r="T115" t="s">
        <v>107</v>
      </c>
      <c r="U115" t="s">
        <v>107</v>
      </c>
      <c r="V115" t="s">
        <v>107</v>
      </c>
      <c r="W115" t="s">
        <v>107</v>
      </c>
      <c r="X115" t="s">
        <v>107</v>
      </c>
      <c r="Y115" t="s">
        <v>107</v>
      </c>
      <c r="CT115" t="s">
        <v>118</v>
      </c>
    </row>
    <row r="116" spans="4:98" x14ac:dyDescent="0.25">
      <c r="D116" t="s">
        <v>107</v>
      </c>
      <c r="E116" t="s">
        <v>107</v>
      </c>
      <c r="F116" t="s">
        <v>107</v>
      </c>
      <c r="G116" t="s">
        <v>107</v>
      </c>
      <c r="H116" t="s">
        <v>107</v>
      </c>
      <c r="I116" t="s">
        <v>107</v>
      </c>
      <c r="J116" t="s">
        <v>107</v>
      </c>
      <c r="K116" t="s">
        <v>107</v>
      </c>
      <c r="L116" t="s">
        <v>107</v>
      </c>
      <c r="M116" t="s">
        <v>107</v>
      </c>
      <c r="N116" t="s">
        <v>107</v>
      </c>
      <c r="O116" t="s">
        <v>107</v>
      </c>
      <c r="P116" t="s">
        <v>107</v>
      </c>
      <c r="Q116" t="s">
        <v>107</v>
      </c>
      <c r="R116" t="s">
        <v>107</v>
      </c>
      <c r="S116" t="s">
        <v>107</v>
      </c>
      <c r="T116" t="s">
        <v>107</v>
      </c>
      <c r="U116" t="s">
        <v>107</v>
      </c>
      <c r="V116" t="s">
        <v>107</v>
      </c>
      <c r="W116" t="s">
        <v>107</v>
      </c>
      <c r="X116" t="s">
        <v>107</v>
      </c>
      <c r="Y116" t="s">
        <v>107</v>
      </c>
      <c r="CT116" t="s">
        <v>119</v>
      </c>
    </row>
    <row r="117" spans="4:98" x14ac:dyDescent="0.25">
      <c r="D117" t="s">
        <v>107</v>
      </c>
      <c r="E117" t="s">
        <v>107</v>
      </c>
      <c r="F117" t="s">
        <v>107</v>
      </c>
      <c r="G117" t="s">
        <v>107</v>
      </c>
      <c r="H117" t="s">
        <v>107</v>
      </c>
      <c r="I117" t="s">
        <v>107</v>
      </c>
      <c r="J117" t="s">
        <v>107</v>
      </c>
      <c r="K117" t="s">
        <v>107</v>
      </c>
      <c r="L117" t="s">
        <v>107</v>
      </c>
      <c r="M117" t="s">
        <v>107</v>
      </c>
      <c r="N117" t="s">
        <v>107</v>
      </c>
      <c r="O117" t="s">
        <v>107</v>
      </c>
      <c r="P117" t="s">
        <v>107</v>
      </c>
      <c r="Q117" t="s">
        <v>107</v>
      </c>
      <c r="R117" t="s">
        <v>107</v>
      </c>
      <c r="S117" t="s">
        <v>107</v>
      </c>
      <c r="T117" t="s">
        <v>107</v>
      </c>
      <c r="U117" t="s">
        <v>107</v>
      </c>
      <c r="V117" t="s">
        <v>107</v>
      </c>
      <c r="W117" t="s">
        <v>107</v>
      </c>
      <c r="X117" t="s">
        <v>107</v>
      </c>
      <c r="Y117" t="s">
        <v>107</v>
      </c>
      <c r="CT117" t="s">
        <v>120</v>
      </c>
    </row>
    <row r="118" spans="4:98" x14ac:dyDescent="0.25">
      <c r="D118" t="s">
        <v>107</v>
      </c>
      <c r="E118" t="s">
        <v>107</v>
      </c>
      <c r="F118" t="s">
        <v>107</v>
      </c>
      <c r="G118" t="s">
        <v>107</v>
      </c>
      <c r="H118" t="s">
        <v>107</v>
      </c>
      <c r="I118" t="s">
        <v>107</v>
      </c>
      <c r="J118" t="s">
        <v>107</v>
      </c>
      <c r="K118" t="s">
        <v>107</v>
      </c>
      <c r="L118" t="s">
        <v>107</v>
      </c>
      <c r="M118" t="s">
        <v>107</v>
      </c>
      <c r="N118" t="s">
        <v>107</v>
      </c>
      <c r="O118" t="s">
        <v>107</v>
      </c>
      <c r="P118" t="s">
        <v>107</v>
      </c>
      <c r="Q118" t="s">
        <v>107</v>
      </c>
      <c r="R118" t="s">
        <v>107</v>
      </c>
      <c r="S118" t="s">
        <v>107</v>
      </c>
      <c r="T118" t="s">
        <v>107</v>
      </c>
      <c r="U118" t="s">
        <v>107</v>
      </c>
      <c r="V118" t="s">
        <v>107</v>
      </c>
      <c r="W118" t="s">
        <v>107</v>
      </c>
      <c r="X118" t="s">
        <v>107</v>
      </c>
      <c r="Y118" t="s">
        <v>107</v>
      </c>
      <c r="CT118" t="s">
        <v>121</v>
      </c>
    </row>
    <row r="119" spans="4:98" x14ac:dyDescent="0.25">
      <c r="D119" t="s">
        <v>107</v>
      </c>
      <c r="E119" t="s">
        <v>107</v>
      </c>
      <c r="F119" t="s">
        <v>107</v>
      </c>
      <c r="G119" t="s">
        <v>107</v>
      </c>
      <c r="H119" t="s">
        <v>107</v>
      </c>
      <c r="I119" t="s">
        <v>107</v>
      </c>
      <c r="J119" t="s">
        <v>107</v>
      </c>
      <c r="K119" t="s">
        <v>107</v>
      </c>
      <c r="L119" t="s">
        <v>107</v>
      </c>
      <c r="M119" t="s">
        <v>107</v>
      </c>
      <c r="N119" t="s">
        <v>107</v>
      </c>
      <c r="O119" t="s">
        <v>107</v>
      </c>
      <c r="P119" t="s">
        <v>107</v>
      </c>
      <c r="Q119" t="s">
        <v>107</v>
      </c>
      <c r="R119" t="s">
        <v>107</v>
      </c>
      <c r="S119" t="s">
        <v>107</v>
      </c>
      <c r="T119" t="s">
        <v>107</v>
      </c>
      <c r="U119" t="s">
        <v>107</v>
      </c>
      <c r="V119" t="s">
        <v>107</v>
      </c>
      <c r="W119" t="s">
        <v>107</v>
      </c>
      <c r="X119" t="s">
        <v>107</v>
      </c>
      <c r="Y119" t="s">
        <v>107</v>
      </c>
      <c r="CT119" t="s">
        <v>122</v>
      </c>
    </row>
    <row r="120" spans="4:98" x14ac:dyDescent="0.25">
      <c r="D120" t="s">
        <v>107</v>
      </c>
      <c r="E120" t="s">
        <v>107</v>
      </c>
      <c r="F120" t="s">
        <v>107</v>
      </c>
      <c r="G120" t="s">
        <v>107</v>
      </c>
      <c r="H120" t="s">
        <v>107</v>
      </c>
      <c r="I120" t="s">
        <v>107</v>
      </c>
      <c r="J120" t="s">
        <v>107</v>
      </c>
      <c r="K120" t="s">
        <v>107</v>
      </c>
      <c r="L120" t="s">
        <v>107</v>
      </c>
      <c r="M120" t="s">
        <v>107</v>
      </c>
      <c r="N120" t="s">
        <v>107</v>
      </c>
      <c r="O120" t="s">
        <v>107</v>
      </c>
      <c r="P120" t="s">
        <v>107</v>
      </c>
      <c r="Q120" t="s">
        <v>107</v>
      </c>
      <c r="R120" t="s">
        <v>107</v>
      </c>
      <c r="S120" t="s">
        <v>107</v>
      </c>
      <c r="T120" t="s">
        <v>107</v>
      </c>
      <c r="U120" t="s">
        <v>107</v>
      </c>
      <c r="V120" t="s">
        <v>107</v>
      </c>
      <c r="W120" t="s">
        <v>107</v>
      </c>
      <c r="X120" t="s">
        <v>107</v>
      </c>
      <c r="Y120" t="s">
        <v>107</v>
      </c>
      <c r="CT120" t="s">
        <v>123</v>
      </c>
    </row>
    <row r="121" spans="4:98" x14ac:dyDescent="0.25">
      <c r="D121" t="s">
        <v>107</v>
      </c>
      <c r="E121" t="s">
        <v>107</v>
      </c>
      <c r="F121" t="s">
        <v>107</v>
      </c>
      <c r="G121" t="s">
        <v>107</v>
      </c>
      <c r="H121" t="s">
        <v>107</v>
      </c>
      <c r="I121" t="s">
        <v>107</v>
      </c>
      <c r="J121" t="s">
        <v>107</v>
      </c>
      <c r="K121" t="s">
        <v>107</v>
      </c>
      <c r="L121" t="s">
        <v>107</v>
      </c>
      <c r="M121" t="s">
        <v>107</v>
      </c>
      <c r="N121" t="s">
        <v>107</v>
      </c>
      <c r="O121" t="s">
        <v>107</v>
      </c>
      <c r="P121" t="s">
        <v>107</v>
      </c>
      <c r="Q121" t="s">
        <v>107</v>
      </c>
      <c r="R121" t="s">
        <v>107</v>
      </c>
      <c r="S121" t="s">
        <v>107</v>
      </c>
      <c r="T121" t="s">
        <v>107</v>
      </c>
      <c r="U121" t="s">
        <v>107</v>
      </c>
      <c r="V121" t="s">
        <v>107</v>
      </c>
      <c r="W121" t="s">
        <v>107</v>
      </c>
      <c r="X121" t="s">
        <v>107</v>
      </c>
      <c r="Y121" t="s">
        <v>107</v>
      </c>
      <c r="CT121" t="s">
        <v>124</v>
      </c>
    </row>
    <row r="122" spans="4:98" x14ac:dyDescent="0.25">
      <c r="D122" t="s">
        <v>107</v>
      </c>
      <c r="E122" t="s">
        <v>107</v>
      </c>
      <c r="F122" t="s">
        <v>107</v>
      </c>
      <c r="G122" t="s">
        <v>107</v>
      </c>
      <c r="H122" t="s">
        <v>107</v>
      </c>
      <c r="I122" t="s">
        <v>107</v>
      </c>
      <c r="J122" t="s">
        <v>107</v>
      </c>
      <c r="K122" t="s">
        <v>107</v>
      </c>
      <c r="L122" t="s">
        <v>107</v>
      </c>
      <c r="M122" t="s">
        <v>107</v>
      </c>
      <c r="N122" t="s">
        <v>107</v>
      </c>
      <c r="O122" t="s">
        <v>107</v>
      </c>
      <c r="P122" t="s">
        <v>107</v>
      </c>
      <c r="Q122" t="s">
        <v>107</v>
      </c>
      <c r="R122" t="s">
        <v>107</v>
      </c>
      <c r="S122" t="s">
        <v>107</v>
      </c>
      <c r="T122" t="s">
        <v>107</v>
      </c>
      <c r="U122" t="s">
        <v>107</v>
      </c>
      <c r="V122" t="s">
        <v>107</v>
      </c>
      <c r="W122" t="s">
        <v>107</v>
      </c>
      <c r="X122" t="s">
        <v>107</v>
      </c>
      <c r="Y122" t="s">
        <v>107</v>
      </c>
      <c r="CT122" t="s">
        <v>125</v>
      </c>
    </row>
    <row r="123" spans="4:98" x14ac:dyDescent="0.25">
      <c r="D123" t="s">
        <v>107</v>
      </c>
      <c r="E123" t="s">
        <v>107</v>
      </c>
      <c r="F123" t="s">
        <v>107</v>
      </c>
      <c r="G123" t="s">
        <v>107</v>
      </c>
      <c r="H123" t="s">
        <v>107</v>
      </c>
      <c r="I123" t="s">
        <v>107</v>
      </c>
      <c r="J123" t="s">
        <v>107</v>
      </c>
      <c r="K123" t="s">
        <v>107</v>
      </c>
      <c r="L123" t="s">
        <v>107</v>
      </c>
      <c r="M123" t="s">
        <v>107</v>
      </c>
      <c r="N123" t="s">
        <v>107</v>
      </c>
      <c r="O123" t="s">
        <v>107</v>
      </c>
      <c r="P123" t="s">
        <v>107</v>
      </c>
      <c r="Q123" t="s">
        <v>107</v>
      </c>
      <c r="R123" t="s">
        <v>107</v>
      </c>
      <c r="S123" t="s">
        <v>107</v>
      </c>
      <c r="T123" t="s">
        <v>107</v>
      </c>
      <c r="U123" t="s">
        <v>107</v>
      </c>
      <c r="V123" t="s">
        <v>107</v>
      </c>
      <c r="W123" t="s">
        <v>107</v>
      </c>
      <c r="X123" t="s">
        <v>107</v>
      </c>
      <c r="Y123" t="s">
        <v>107</v>
      </c>
      <c r="CT123" t="s">
        <v>126</v>
      </c>
    </row>
    <row r="124" spans="4:98" x14ac:dyDescent="0.25">
      <c r="D124" t="s">
        <v>107</v>
      </c>
      <c r="E124" t="s">
        <v>107</v>
      </c>
      <c r="F124" t="s">
        <v>107</v>
      </c>
      <c r="G124" t="s">
        <v>107</v>
      </c>
      <c r="H124" t="s">
        <v>107</v>
      </c>
      <c r="I124" t="s">
        <v>107</v>
      </c>
      <c r="J124" t="s">
        <v>107</v>
      </c>
      <c r="K124" t="s">
        <v>107</v>
      </c>
      <c r="L124" t="s">
        <v>107</v>
      </c>
      <c r="M124" t="s">
        <v>107</v>
      </c>
      <c r="N124" t="s">
        <v>107</v>
      </c>
      <c r="O124" t="s">
        <v>107</v>
      </c>
      <c r="P124" t="s">
        <v>107</v>
      </c>
      <c r="Q124" t="s">
        <v>107</v>
      </c>
      <c r="R124" t="s">
        <v>107</v>
      </c>
      <c r="S124" t="s">
        <v>107</v>
      </c>
      <c r="T124" t="s">
        <v>107</v>
      </c>
      <c r="U124" t="s">
        <v>107</v>
      </c>
      <c r="V124" t="s">
        <v>107</v>
      </c>
      <c r="W124" t="s">
        <v>107</v>
      </c>
      <c r="X124" t="s">
        <v>107</v>
      </c>
      <c r="Y124" t="s">
        <v>107</v>
      </c>
      <c r="CT124" t="s">
        <v>127</v>
      </c>
    </row>
    <row r="125" spans="4:98" x14ac:dyDescent="0.25">
      <c r="D125" t="s">
        <v>107</v>
      </c>
      <c r="E125" t="s">
        <v>107</v>
      </c>
      <c r="F125" t="s">
        <v>107</v>
      </c>
      <c r="G125" t="s">
        <v>107</v>
      </c>
      <c r="H125" t="s">
        <v>107</v>
      </c>
      <c r="I125" t="s">
        <v>107</v>
      </c>
      <c r="J125" t="s">
        <v>107</v>
      </c>
      <c r="K125" t="s">
        <v>107</v>
      </c>
      <c r="L125" t="s">
        <v>107</v>
      </c>
      <c r="M125" t="s">
        <v>107</v>
      </c>
      <c r="N125" t="s">
        <v>107</v>
      </c>
      <c r="O125" t="s">
        <v>107</v>
      </c>
      <c r="P125" t="s">
        <v>107</v>
      </c>
      <c r="Q125" t="s">
        <v>107</v>
      </c>
      <c r="R125" t="s">
        <v>107</v>
      </c>
      <c r="S125" t="s">
        <v>107</v>
      </c>
      <c r="T125" t="s">
        <v>107</v>
      </c>
      <c r="U125" t="s">
        <v>107</v>
      </c>
      <c r="V125" t="s">
        <v>107</v>
      </c>
      <c r="W125" t="s">
        <v>107</v>
      </c>
      <c r="X125" t="s">
        <v>107</v>
      </c>
      <c r="Y125" t="s">
        <v>107</v>
      </c>
    </row>
    <row r="126" spans="4:98" x14ac:dyDescent="0.25">
      <c r="D126" t="s">
        <v>107</v>
      </c>
      <c r="E126" t="s">
        <v>107</v>
      </c>
      <c r="F126" t="s">
        <v>107</v>
      </c>
      <c r="G126" t="s">
        <v>107</v>
      </c>
      <c r="H126" t="s">
        <v>107</v>
      </c>
      <c r="I126" t="s">
        <v>107</v>
      </c>
      <c r="J126" t="s">
        <v>107</v>
      </c>
      <c r="K126" t="s">
        <v>107</v>
      </c>
      <c r="L126" t="s">
        <v>107</v>
      </c>
      <c r="M126" t="s">
        <v>107</v>
      </c>
      <c r="N126" t="s">
        <v>107</v>
      </c>
      <c r="O126" t="s">
        <v>107</v>
      </c>
      <c r="P126" t="s">
        <v>107</v>
      </c>
      <c r="Q126" t="s">
        <v>107</v>
      </c>
      <c r="R126" t="s">
        <v>107</v>
      </c>
      <c r="S126" t="s">
        <v>107</v>
      </c>
      <c r="T126" t="s">
        <v>107</v>
      </c>
      <c r="U126" t="s">
        <v>107</v>
      </c>
      <c r="V126" t="s">
        <v>107</v>
      </c>
      <c r="W126" t="s">
        <v>107</v>
      </c>
      <c r="X126" t="s">
        <v>107</v>
      </c>
      <c r="Y126" t="s">
        <v>107</v>
      </c>
    </row>
    <row r="127" spans="4:98" x14ac:dyDescent="0.25">
      <c r="D127" t="s">
        <v>107</v>
      </c>
      <c r="E127" t="s">
        <v>107</v>
      </c>
      <c r="F127" t="s">
        <v>107</v>
      </c>
      <c r="G127" t="s">
        <v>107</v>
      </c>
      <c r="H127" t="s">
        <v>107</v>
      </c>
      <c r="I127" t="s">
        <v>107</v>
      </c>
      <c r="J127" t="s">
        <v>107</v>
      </c>
      <c r="K127" t="s">
        <v>107</v>
      </c>
      <c r="L127" t="s">
        <v>107</v>
      </c>
      <c r="M127" t="s">
        <v>107</v>
      </c>
      <c r="N127" t="s">
        <v>107</v>
      </c>
      <c r="O127" t="s">
        <v>107</v>
      </c>
      <c r="P127" t="s">
        <v>107</v>
      </c>
      <c r="Q127" t="s">
        <v>107</v>
      </c>
      <c r="R127" t="s">
        <v>107</v>
      </c>
      <c r="S127" t="s">
        <v>107</v>
      </c>
      <c r="T127" t="s">
        <v>107</v>
      </c>
      <c r="U127" t="s">
        <v>107</v>
      </c>
      <c r="V127" t="s">
        <v>107</v>
      </c>
      <c r="W127" t="s">
        <v>107</v>
      </c>
      <c r="X127" t="s">
        <v>107</v>
      </c>
      <c r="Y127" t="s">
        <v>107</v>
      </c>
    </row>
    <row r="128" spans="4:98" x14ac:dyDescent="0.25">
      <c r="D128" t="s">
        <v>107</v>
      </c>
      <c r="E128" t="s">
        <v>107</v>
      </c>
      <c r="F128" t="s">
        <v>107</v>
      </c>
      <c r="G128" t="s">
        <v>107</v>
      </c>
      <c r="H128" t="s">
        <v>107</v>
      </c>
      <c r="I128" t="s">
        <v>107</v>
      </c>
      <c r="J128" t="s">
        <v>107</v>
      </c>
      <c r="K128" t="s">
        <v>107</v>
      </c>
      <c r="L128" t="s">
        <v>107</v>
      </c>
      <c r="M128" t="s">
        <v>107</v>
      </c>
      <c r="N128" t="s">
        <v>107</v>
      </c>
      <c r="O128" t="s">
        <v>107</v>
      </c>
      <c r="P128" t="s">
        <v>107</v>
      </c>
      <c r="Q128" t="s">
        <v>107</v>
      </c>
      <c r="R128" t="s">
        <v>107</v>
      </c>
      <c r="S128" t="s">
        <v>107</v>
      </c>
      <c r="T128" t="s">
        <v>107</v>
      </c>
      <c r="U128" t="s">
        <v>107</v>
      </c>
      <c r="V128" t="s">
        <v>107</v>
      </c>
      <c r="W128" t="s">
        <v>107</v>
      </c>
      <c r="X128" t="s">
        <v>107</v>
      </c>
      <c r="Y128" t="s">
        <v>107</v>
      </c>
    </row>
    <row r="129" spans="4:25" x14ac:dyDescent="0.25">
      <c r="D129" t="s">
        <v>107</v>
      </c>
      <c r="E129" t="s">
        <v>107</v>
      </c>
      <c r="F129" t="s">
        <v>107</v>
      </c>
      <c r="G129" t="s">
        <v>107</v>
      </c>
      <c r="H129" t="s">
        <v>107</v>
      </c>
      <c r="I129" t="s">
        <v>107</v>
      </c>
      <c r="J129" t="s">
        <v>107</v>
      </c>
      <c r="K129" t="s">
        <v>107</v>
      </c>
      <c r="L129" t="s">
        <v>107</v>
      </c>
      <c r="M129" t="s">
        <v>107</v>
      </c>
      <c r="N129" t="s">
        <v>107</v>
      </c>
      <c r="O129" t="s">
        <v>107</v>
      </c>
      <c r="P129" t="s">
        <v>107</v>
      </c>
      <c r="Q129" t="s">
        <v>107</v>
      </c>
      <c r="R129" t="s">
        <v>107</v>
      </c>
      <c r="S129" t="s">
        <v>107</v>
      </c>
      <c r="T129" t="s">
        <v>107</v>
      </c>
      <c r="U129" t="s">
        <v>107</v>
      </c>
      <c r="V129" t="s">
        <v>107</v>
      </c>
      <c r="W129" t="s">
        <v>107</v>
      </c>
      <c r="X129" t="s">
        <v>107</v>
      </c>
      <c r="Y129" t="s">
        <v>107</v>
      </c>
    </row>
    <row r="130" spans="4:25" x14ac:dyDescent="0.25">
      <c r="D130" t="s">
        <v>107</v>
      </c>
      <c r="E130" t="s">
        <v>107</v>
      </c>
      <c r="F130" t="s">
        <v>107</v>
      </c>
      <c r="G130" t="s">
        <v>107</v>
      </c>
      <c r="H130" t="s">
        <v>107</v>
      </c>
      <c r="I130" t="s">
        <v>107</v>
      </c>
      <c r="J130" t="s">
        <v>107</v>
      </c>
      <c r="K130" t="s">
        <v>107</v>
      </c>
      <c r="L130" t="s">
        <v>107</v>
      </c>
      <c r="M130" t="s">
        <v>107</v>
      </c>
      <c r="N130" t="s">
        <v>107</v>
      </c>
      <c r="O130" t="s">
        <v>107</v>
      </c>
      <c r="P130" t="s">
        <v>107</v>
      </c>
      <c r="Q130" t="s">
        <v>107</v>
      </c>
      <c r="R130" t="s">
        <v>107</v>
      </c>
      <c r="S130" t="s">
        <v>107</v>
      </c>
      <c r="T130" t="s">
        <v>107</v>
      </c>
      <c r="U130" t="s">
        <v>107</v>
      </c>
      <c r="V130" t="s">
        <v>107</v>
      </c>
      <c r="W130" t="s">
        <v>107</v>
      </c>
      <c r="X130" t="s">
        <v>107</v>
      </c>
      <c r="Y130" t="s">
        <v>107</v>
      </c>
    </row>
    <row r="131" spans="4:25" x14ac:dyDescent="0.25">
      <c r="D131" t="s">
        <v>107</v>
      </c>
      <c r="E131" t="s">
        <v>107</v>
      </c>
      <c r="F131" t="s">
        <v>107</v>
      </c>
      <c r="G131" t="s">
        <v>107</v>
      </c>
      <c r="H131" t="s">
        <v>107</v>
      </c>
      <c r="I131" t="s">
        <v>107</v>
      </c>
      <c r="J131" t="s">
        <v>107</v>
      </c>
      <c r="K131" t="s">
        <v>107</v>
      </c>
      <c r="L131" t="s">
        <v>107</v>
      </c>
      <c r="M131" t="s">
        <v>107</v>
      </c>
      <c r="N131" t="s">
        <v>107</v>
      </c>
      <c r="O131" t="s">
        <v>107</v>
      </c>
      <c r="P131" t="s">
        <v>107</v>
      </c>
      <c r="Q131" t="s">
        <v>107</v>
      </c>
      <c r="R131" t="s">
        <v>107</v>
      </c>
      <c r="S131" t="s">
        <v>107</v>
      </c>
      <c r="T131" t="s">
        <v>107</v>
      </c>
      <c r="U131" t="s">
        <v>107</v>
      </c>
      <c r="V131" t="s">
        <v>107</v>
      </c>
      <c r="W131" t="s">
        <v>107</v>
      </c>
      <c r="X131" t="s">
        <v>107</v>
      </c>
      <c r="Y131" t="s">
        <v>107</v>
      </c>
    </row>
    <row r="132" spans="4:25" x14ac:dyDescent="0.25">
      <c r="D132" t="s">
        <v>107</v>
      </c>
      <c r="E132" t="s">
        <v>107</v>
      </c>
      <c r="F132" t="s">
        <v>107</v>
      </c>
      <c r="G132" t="s">
        <v>107</v>
      </c>
      <c r="H132" t="s">
        <v>107</v>
      </c>
      <c r="I132" t="s">
        <v>107</v>
      </c>
      <c r="J132" t="s">
        <v>107</v>
      </c>
      <c r="K132" t="s">
        <v>107</v>
      </c>
      <c r="L132" t="s">
        <v>107</v>
      </c>
      <c r="M132" t="s">
        <v>107</v>
      </c>
      <c r="N132" t="s">
        <v>107</v>
      </c>
      <c r="O132" t="s">
        <v>107</v>
      </c>
      <c r="P132" t="s">
        <v>107</v>
      </c>
      <c r="Q132" t="s">
        <v>107</v>
      </c>
      <c r="R132" t="s">
        <v>107</v>
      </c>
      <c r="S132" t="s">
        <v>107</v>
      </c>
      <c r="T132" t="s">
        <v>107</v>
      </c>
      <c r="U132" t="s">
        <v>107</v>
      </c>
      <c r="V132" t="s">
        <v>107</v>
      </c>
      <c r="W132" t="s">
        <v>107</v>
      </c>
      <c r="X132" t="s">
        <v>107</v>
      </c>
      <c r="Y132" t="s">
        <v>107</v>
      </c>
    </row>
    <row r="133" spans="4:25" x14ac:dyDescent="0.25">
      <c r="D133" t="s">
        <v>107</v>
      </c>
      <c r="E133" t="s">
        <v>107</v>
      </c>
      <c r="F133" t="s">
        <v>107</v>
      </c>
      <c r="G133" t="s">
        <v>107</v>
      </c>
      <c r="H133" t="s">
        <v>107</v>
      </c>
      <c r="I133" t="s">
        <v>107</v>
      </c>
      <c r="J133" t="s">
        <v>107</v>
      </c>
      <c r="K133" t="s">
        <v>107</v>
      </c>
      <c r="L133" t="s">
        <v>107</v>
      </c>
      <c r="M133" t="s">
        <v>107</v>
      </c>
      <c r="N133" t="s">
        <v>107</v>
      </c>
      <c r="O133" t="s">
        <v>107</v>
      </c>
      <c r="P133" t="s">
        <v>107</v>
      </c>
      <c r="Q133" t="s">
        <v>107</v>
      </c>
      <c r="R133" t="s">
        <v>107</v>
      </c>
      <c r="S133" t="s">
        <v>107</v>
      </c>
      <c r="T133" t="s">
        <v>107</v>
      </c>
      <c r="U133" t="s">
        <v>107</v>
      </c>
      <c r="V133" t="s">
        <v>107</v>
      </c>
      <c r="W133" t="s">
        <v>107</v>
      </c>
      <c r="X133" t="s">
        <v>107</v>
      </c>
      <c r="Y133" t="s">
        <v>107</v>
      </c>
    </row>
    <row r="134" spans="4:25" x14ac:dyDescent="0.25">
      <c r="D134" t="s">
        <v>107</v>
      </c>
      <c r="E134" t="s">
        <v>107</v>
      </c>
      <c r="F134" t="s">
        <v>107</v>
      </c>
      <c r="G134" t="s">
        <v>107</v>
      </c>
      <c r="H134" t="s">
        <v>107</v>
      </c>
      <c r="I134" t="s">
        <v>107</v>
      </c>
      <c r="J134" t="s">
        <v>107</v>
      </c>
      <c r="K134" t="s">
        <v>107</v>
      </c>
      <c r="L134" t="s">
        <v>107</v>
      </c>
      <c r="M134" t="s">
        <v>107</v>
      </c>
      <c r="N134" t="s">
        <v>107</v>
      </c>
      <c r="O134" t="s">
        <v>107</v>
      </c>
      <c r="P134" t="s">
        <v>107</v>
      </c>
      <c r="Q134" t="s">
        <v>107</v>
      </c>
      <c r="R134" t="s">
        <v>107</v>
      </c>
      <c r="S134" t="s">
        <v>107</v>
      </c>
      <c r="T134" t="s">
        <v>107</v>
      </c>
      <c r="U134" t="s">
        <v>107</v>
      </c>
      <c r="V134" t="s">
        <v>107</v>
      </c>
      <c r="W134" t="s">
        <v>107</v>
      </c>
      <c r="X134" t="s">
        <v>107</v>
      </c>
      <c r="Y134" t="s">
        <v>107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All Saints and St. Nicholas, South Elmham</v>
      </c>
      <c r="C9" t="str">
        <f>data!E9</f>
        <v>E04009482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Barnby</v>
      </c>
      <c r="C10" t="str">
        <f>data!E10</f>
        <v>E04009483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Barsham</v>
      </c>
      <c r="C11" t="str">
        <f>data!E11</f>
        <v>E04009484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Beccles</v>
      </c>
      <c r="C12" t="str">
        <f>data!E12</f>
        <v>E04009485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Beccles North</v>
      </c>
      <c r="C13" t="str">
        <f>data!E13</f>
        <v>E05007228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Ward</v>
      </c>
      <c r="B14" t="str">
        <f>data!D14</f>
        <v>Beccles South</v>
      </c>
      <c r="C14" t="str">
        <f>data!E14</f>
        <v>E05007229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Benacre</v>
      </c>
      <c r="C15" t="str">
        <f>data!E15</f>
        <v>E04009486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Blundeston</v>
      </c>
      <c r="C16" t="str">
        <f>data!E16</f>
        <v>E04009487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Parish</v>
      </c>
      <c r="B17" t="str">
        <f>data!D17</f>
        <v>Blyford</v>
      </c>
      <c r="C17" t="str">
        <f>data!E17</f>
        <v>E04009488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Blything</v>
      </c>
      <c r="C18" t="str">
        <f>data!E18</f>
        <v>E05007230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Brampton with Stoven</v>
      </c>
      <c r="C19" t="str">
        <f>data!E19</f>
        <v>E04009489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Bungay</v>
      </c>
      <c r="C20" t="str">
        <f>data!E20</f>
        <v>E04009490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Bungay</v>
      </c>
      <c r="C21" t="str">
        <f>data!E21</f>
        <v>E05007231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Ward</v>
      </c>
      <c r="B22" t="str">
        <f>data!D22</f>
        <v>Carlton</v>
      </c>
      <c r="C22" t="str">
        <f>data!E22</f>
        <v>E05007232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Parish</v>
      </c>
      <c r="B23" t="str">
        <f>data!D23</f>
        <v>Carlton Colville</v>
      </c>
      <c r="C23" t="str">
        <f>data!E23</f>
        <v>E04009491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Ward</v>
      </c>
      <c r="B24" t="str">
        <f>data!D24</f>
        <v>Carlton Colville</v>
      </c>
      <c r="C24" t="str">
        <f>data!E24</f>
        <v>E05007233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Corton</v>
      </c>
      <c r="C25" t="str">
        <f>data!E25</f>
        <v>E04009492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Covehithe</v>
      </c>
      <c r="C26" t="str">
        <f>data!E26</f>
        <v>E04009493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Ellough</v>
      </c>
      <c r="C27" t="str">
        <f>data!E27</f>
        <v>E04009494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Flixton (Lothingland Ward)</v>
      </c>
      <c r="C28" t="str">
        <f>data!E28</f>
        <v>E04009495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Parish</v>
      </c>
      <c r="B29" t="str">
        <f>data!D29</f>
        <v>Flixton (The Saints Ward)</v>
      </c>
      <c r="C29" t="str">
        <f>data!E29</f>
        <v>E04009496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Frostenden</v>
      </c>
      <c r="C30" t="str">
        <f>data!E30</f>
        <v>E04009497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Parish</v>
      </c>
      <c r="B31" t="str">
        <f>data!D31</f>
        <v>Gisleham</v>
      </c>
      <c r="C31" t="str">
        <f>data!E31</f>
        <v>E04009498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Gunton and Corton</v>
      </c>
      <c r="C32" t="str">
        <f>data!E32</f>
        <v>E05007234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Halesworth</v>
      </c>
      <c r="C33" t="str">
        <f>data!E33</f>
        <v>E04009499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Halesworth</v>
      </c>
      <c r="C34" t="str">
        <f>data!E34</f>
        <v>E05007235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Harbour</v>
      </c>
      <c r="C35" t="str">
        <f>data!E35</f>
        <v>E05007236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Henstead with Hulver Street</v>
      </c>
      <c r="C36" t="str">
        <f>data!E36</f>
        <v>E04009500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Holton</v>
      </c>
      <c r="C37" t="str">
        <f>data!E37</f>
        <v>E04009501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Kessingland</v>
      </c>
      <c r="C38" t="str">
        <f>data!E38</f>
        <v>E04009502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Kessingland</v>
      </c>
      <c r="C39" t="str">
        <f>data!E39</f>
        <v>E05007237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Ward</v>
      </c>
      <c r="B40" t="str">
        <f>data!D40</f>
        <v>Kirkley</v>
      </c>
      <c r="C40" t="str">
        <f>data!E40</f>
        <v>E05007238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Lothingland</v>
      </c>
      <c r="C41" t="str">
        <f>data!E41</f>
        <v>E05007239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Lound</v>
      </c>
      <c r="C42" t="str">
        <f>data!E42</f>
        <v>E04009503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Mettingham</v>
      </c>
      <c r="C43" t="str">
        <f>data!E43</f>
        <v>E04009504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Mutford</v>
      </c>
      <c r="C44" t="str">
        <f>data!E44</f>
        <v>E04009505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Normanston</v>
      </c>
      <c r="C45" t="str">
        <f>data!E45</f>
        <v>E05007240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North Cove</v>
      </c>
      <c r="C46" t="str">
        <f>data!E46</f>
        <v>E04009506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Oulton</v>
      </c>
      <c r="C47" t="str">
        <f>data!E47</f>
        <v>E04009507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Oulton</v>
      </c>
      <c r="C48" t="str">
        <f>data!E48</f>
        <v>E05007241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Ward</v>
      </c>
      <c r="B49" t="str">
        <f>data!D49</f>
        <v>Oulton Broad</v>
      </c>
      <c r="C49" t="str">
        <f>data!E49</f>
        <v>E05007242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Ward</v>
      </c>
      <c r="B50" t="str">
        <f>data!D50</f>
        <v>Pakefield</v>
      </c>
      <c r="C50" t="str">
        <f>data!E50</f>
        <v>E05007243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Redisham</v>
      </c>
      <c r="C51" t="str">
        <f>data!E51</f>
        <v>E04009508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Reydon</v>
      </c>
      <c r="C52" t="str">
        <f>data!E52</f>
        <v>E04009509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Ringsfield</v>
      </c>
      <c r="C53" t="str">
        <f>data!E53</f>
        <v>E04009510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Rumburgh</v>
      </c>
      <c r="C54" t="str">
        <f>data!E54</f>
        <v>E04009511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Rushmere</v>
      </c>
      <c r="C55" t="str">
        <f>data!E55</f>
        <v>E04009512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Shadingfield</v>
      </c>
      <c r="C56" t="str">
        <f>data!E56</f>
        <v>E04009523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Shipmeadow</v>
      </c>
      <c r="C57" t="str">
        <f>data!E57</f>
        <v>E04009524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Parish</v>
      </c>
      <c r="B58" t="str">
        <f>data!D58</f>
        <v>Somerleyton, Ashby and Herringfleet</v>
      </c>
      <c r="C58" t="str">
        <f>data!E58</f>
        <v>E04009525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Parish</v>
      </c>
      <c r="B59" t="str">
        <f>data!D59</f>
        <v>Sotherton</v>
      </c>
      <c r="C59" t="str">
        <f>data!E59</f>
        <v>E04009526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Sotterley</v>
      </c>
      <c r="C60" t="str">
        <f>data!E60</f>
        <v>E04009527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South Cove</v>
      </c>
      <c r="C61" t="str">
        <f>data!E61</f>
        <v>E04009528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Parish</v>
      </c>
      <c r="B62" t="str">
        <f>data!D62</f>
        <v>Southwold</v>
      </c>
      <c r="C62" t="str">
        <f>data!E62</f>
        <v>E04009529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Southwold and Reydon</v>
      </c>
      <c r="C63" t="str">
        <f>data!E63</f>
        <v>E05007245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Spexhall</v>
      </c>
      <c r="C64" t="str">
        <f>data!E64</f>
        <v>E04009530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St Margaret's</v>
      </c>
      <c r="C65" t="str">
        <f>data!E65</f>
        <v>E05007244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St. Andrew, Ilketshall</v>
      </c>
      <c r="C66" t="str">
        <f>data!E66</f>
        <v>E04009513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Parish</v>
      </c>
      <c r="B67" t="str">
        <f>data!D67</f>
        <v>St. Cross, South Elmham</v>
      </c>
      <c r="C67" t="str">
        <f>data!E67</f>
        <v>E04009514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Parish</v>
      </c>
      <c r="B68" t="str">
        <f>data!D68</f>
        <v>St. James, South Elmham</v>
      </c>
      <c r="C68" t="str">
        <f>data!E68</f>
        <v>E04009515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Parish</v>
      </c>
      <c r="B69" t="str">
        <f>data!D69</f>
        <v>St. John, Ilketshall</v>
      </c>
      <c r="C69" t="str">
        <f>data!E69</f>
        <v>E04009516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St. Lawrence, Ilketshall</v>
      </c>
      <c r="C70" t="str">
        <f>data!E70</f>
        <v>E04009517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St. Margaret, Ilketshall</v>
      </c>
      <c r="C71" t="str">
        <f>data!E71</f>
        <v>E04009518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St. Margaret, South Elmham</v>
      </c>
      <c r="C72" t="str">
        <f>data!E72</f>
        <v>E04009519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St. Mary, South Elmham otherwise Homersfield</v>
      </c>
      <c r="C73" t="str">
        <f>data!E73</f>
        <v>E04009520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St. Michael, South Elmham</v>
      </c>
      <c r="C74" t="str">
        <f>data!E74</f>
        <v>E04009521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St. Peter, South Elmham</v>
      </c>
      <c r="C75" t="str">
        <f>data!E75</f>
        <v>E04009522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Publish</v>
      </c>
      <c r="B76" t="str">
        <f>data!D76</f>
        <v>Suffolk</v>
      </c>
      <c r="C76" t="str">
        <f>data!E76</f>
        <v>E10000029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The Saints</v>
      </c>
      <c r="C77" t="str">
        <f>data!E77</f>
        <v>E05007246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Uggeshall</v>
      </c>
      <c r="C78" t="str">
        <f>data!E78</f>
        <v>E04009531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Wainford</v>
      </c>
      <c r="C79" t="str">
        <f>data!E79</f>
        <v>E05007247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Wangford with Henham</v>
      </c>
      <c r="C80" t="str">
        <f>data!E80</f>
        <v>E04009532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Publish</v>
      </c>
      <c r="B81" t="str">
        <f>data!D81</f>
        <v>Waveney</v>
      </c>
      <c r="C81" t="str">
        <f>data!E81</f>
        <v>E07000206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Westhall</v>
      </c>
      <c r="C82" t="str">
        <f>data!E82</f>
        <v>E04009533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Weston</v>
      </c>
      <c r="C83" t="str">
        <f>data!E83</f>
        <v>E04009534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Whitton</v>
      </c>
      <c r="C84" t="str">
        <f>data!E84</f>
        <v>E05007248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Willingham St. Mary</v>
      </c>
      <c r="C85" t="str">
        <f>data!E85</f>
        <v>E04009535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Wissett</v>
      </c>
      <c r="C86" t="str">
        <f>data!E86</f>
        <v>E04009536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Worlingham</v>
      </c>
      <c r="C87" t="str">
        <f>data!E87</f>
        <v>E04009537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Worlingham</v>
      </c>
      <c r="C88" t="str">
        <f>data!E88</f>
        <v>E05007249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Wrentham</v>
      </c>
      <c r="C89" t="str">
        <f>data!E89</f>
        <v>E04009538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Ward</v>
      </c>
      <c r="B90" t="str">
        <f>data!D90</f>
        <v>Wrentham</v>
      </c>
      <c r="C90" t="str">
        <f>data!E90</f>
        <v>E05007250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155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All Saints and St. Nicholas, South Elmham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E04009482</v>
      </c>
      <c r="I5" s="3" t="s">
        <v>164</v>
      </c>
      <c r="L5" s="4" t="str">
        <f>IF(ISERROR(VLOOKUP(I5,E5:F302,2,FALSE)),"",VLOOKUP(I5,E5:F302,2,FALSE))</f>
        <v>E04009482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3.9</v>
      </c>
      <c r="O5" s="7">
        <f>IF(ISERROR(VLOOKUP($L$5,data!$E$9:$T$600,5,FALSE)),"",VLOOKUP($L$5,data!$E$9:$T$600,5,FALSE))</f>
        <v>3.4</v>
      </c>
      <c r="P5" s="7">
        <f>IF(ISERROR(VLOOKUP($L$5,data!$E$9:$T$600,6,FALSE)),"",VLOOKUP($L$5,data!$E$9:$T$600,6,FALSE))</f>
        <v>3.4</v>
      </c>
      <c r="Q5" s="7">
        <f>IF(ISERROR(VLOOKUP($L$5,data!$E$9:$T$600,7,FALSE)),"",VLOOKUP($L$5,data!$E$9:$T$600,7,FALSE))</f>
        <v>6</v>
      </c>
      <c r="R5" s="7">
        <f>IF(ISERROR(VLOOKUP($L$5,data!$E$9:$T$600,8,FALSE)),"",VLOOKUP($L$5,data!$E$9:$T$600,8,FALSE))</f>
        <v>1.7</v>
      </c>
      <c r="S5" s="7">
        <f>IF(ISERROR(VLOOKUP($L$5,data!$E$9:$T$600,9,FALSE)),"",VLOOKUP($L$5,data!$E$9:$T$600,9,FALSE))</f>
        <v>2.1</v>
      </c>
      <c r="T5" s="7">
        <f>IF(ISERROR(VLOOKUP($L$5,data!$E$9:$T$600,10,FALSE)),"",VLOOKUP($L$5,data!$E$9:$T$600,10,FALSE))</f>
        <v>2.6</v>
      </c>
      <c r="U5" s="7">
        <f>IF(ISERROR(VLOOKUP($L$5,data!$E$9:$T$600,11,FALSE)),"",VLOOKUP($L$5,data!$E$9:$T$600,11,FALSE))</f>
        <v>3.9</v>
      </c>
      <c r="V5" s="7">
        <f>IF(ISERROR(VLOOKUP($L$5,data!$E$9:$T$600,12,FALSE)),"",VLOOKUP($L$5,data!$E$9:$T$600,12,FALSE))</f>
        <v>5.2</v>
      </c>
      <c r="W5" s="7">
        <f>IF(ISERROR(VLOOKUP($L$5,data!$E$9:$T$600,13,FALSE)),"",VLOOKUP($L$5,data!$E$9:$T$600,13,FALSE))</f>
        <v>13.7</v>
      </c>
      <c r="X5" s="7">
        <f>IF(ISERROR(VLOOKUP($L$5,data!$E$9:$T$600,14,FALSE)),"",VLOOKUP($L$5,data!$E$9:$T$600,14,FALSE))</f>
        <v>24.9</v>
      </c>
      <c r="Y5" s="7">
        <f>IF(ISERROR(VLOOKUP($L$5,data!$E$9:$T$600,15,FALSE)),"",VLOOKUP($L$5,data!$E$9:$T$600,15,FALSE))</f>
        <v>12.4</v>
      </c>
      <c r="Z5" s="7">
        <f>IF(ISERROR(VLOOKUP($L$5,data!$E$9:$T$600,16,FALSE)),"",VLOOKUP($L$5,data!$E$9:$T$600,16,FALSE))</f>
        <v>8.6</v>
      </c>
      <c r="AA5" s="7">
        <f>IF(ISERROR(VLOOKUP($L$5,data!$E$9:$Y$600,17,FALSE)),"",VLOOKUP($L$5,data!$E$9:$Y$600,17,FALSE))</f>
        <v>6</v>
      </c>
      <c r="AB5" s="7">
        <f>IF(ISERROR(VLOOKUP($L$5,data!$E$9:$Y$600,18,FALSE)),"",VLOOKUP($L$5,data!$E$9:$Y$600,18,FALSE))</f>
        <v>0.9</v>
      </c>
      <c r="AC5" s="7">
        <f>IF(ISERROR(VLOOKUP($L$5,data!$E$9:$Y$600,19,FALSE)),"",VLOOKUP($L$5,data!$E$9:$Y$600,19,FALSE))</f>
        <v>1.3</v>
      </c>
      <c r="AD5" s="7">
        <f>IF(ISERROR(VLOOKUP($L$5,data!$E$9:$Y$600,20,FALSE)),"",VLOOKUP($L$5,data!$E$9:$Y$600,20,FALSE))</f>
        <v>43</v>
      </c>
      <c r="AE5" s="7">
        <f>IF(ISERROR(VLOOKUP($L$5,data!$E$9:$Y$600,21,FALSE)),"",VLOOKUP($L$5,data!$E$9:$Y$600,21,FALSE))</f>
        <v>47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Barnby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E04009483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Barsham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E04009484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Suffolk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E10000029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5.8</v>
      </c>
      <c r="O7" s="7">
        <f>IF(ISERROR(VLOOKUP($L$7,data!$E$9:$T$600,5,FALSE)),"",VLOOKUP($L$7,data!$E$9:$T$600,5,FALSE))</f>
        <v>3.3</v>
      </c>
      <c r="P7" s="7">
        <f>IF(ISERROR(VLOOKUP($L$7,data!$E$9:$T$600,6,FALSE)),"",VLOOKUP($L$7,data!$E$9:$T$600,6,FALSE))</f>
        <v>2.1</v>
      </c>
      <c r="Q7" s="7">
        <f>IF(ISERROR(VLOOKUP($L$7,data!$E$9:$T$600,7,FALSE)),"",VLOOKUP($L$7,data!$E$9:$T$600,7,FALSE))</f>
        <v>5.8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2.2000000000000002</v>
      </c>
      <c r="U7" s="7">
        <f>IF(ISERROR(VLOOKUP($L$7,data!$E$9:$T$600,11,FALSE)),"",VLOOKUP($L$7,data!$E$9:$T$600,11,FALSE))</f>
        <v>5.6</v>
      </c>
      <c r="V7" s="7">
        <f>IF(ISERROR(VLOOKUP($L$7,data!$E$9:$T$600,12,FALSE)),"",VLOOKUP($L$7,data!$E$9:$T$600,12,FALSE))</f>
        <v>5.9</v>
      </c>
      <c r="W7" s="7">
        <f>IF(ISERROR(VLOOKUP($L$7,data!$E$9:$T$600,13,FALSE)),"",VLOOKUP($L$7,data!$E$9:$T$600,13,FALSE))</f>
        <v>18.8</v>
      </c>
      <c r="X7" s="7">
        <f>IF(ISERROR(VLOOKUP($L$7,data!$E$9:$T$600,14,FALSE)),"",VLOOKUP($L$7,data!$E$9:$T$600,14,FALSE))</f>
        <v>19.8</v>
      </c>
      <c r="Y7" s="7">
        <f>IF(ISERROR(VLOOKUP($L$7,data!$E$9:$T$600,15,FALSE)),"",VLOOKUP($L$7,data!$E$9:$T$600,15,FALSE))</f>
        <v>7.1</v>
      </c>
      <c r="Z7" s="7">
        <f>IF(ISERROR(VLOOKUP($L$7,data!$E$9:$T$600,16,FALSE)),"",VLOOKUP($L$7,data!$E$9:$T$600,16,FALSE))</f>
        <v>10.3</v>
      </c>
      <c r="AA7" s="7">
        <f>IF(ISERROR(VLOOKUP($L$7,data!$E$9:$Y$600,17,FALSE)),"",VLOOKUP($L$7,data!$E$9:$Y$600,17,FALSE))</f>
        <v>6.7</v>
      </c>
      <c r="AB7" s="7">
        <f>IF(ISERROR(VLOOKUP($L$7,data!$E$9:$Y$600,18,FALSE)),"",VLOOKUP($L$7,data!$E$9:$Y$600,18,FALSE))</f>
        <v>1.8</v>
      </c>
      <c r="AC7" s="7">
        <f>IF(ISERROR(VLOOKUP($L$7,data!$E$9:$Y$600,19,FALSE)),"",VLOOKUP($L$7,data!$E$9:$Y$600,19,FALSE))</f>
        <v>1</v>
      </c>
      <c r="AD7" s="7">
        <f>IF(ISERROR(VLOOKUP($L$7,data!$E$9:$Y$600,20,FALSE)),"",VLOOKUP($L$7,data!$E$9:$Y$600,20,FALSE))</f>
        <v>41.7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Beccles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E04009485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Waveney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E07000206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5.4</v>
      </c>
      <c r="O8" s="7">
        <f>IF(ISERROR(VLOOKUP($L$8,data!$E$9:$T$600,5,FALSE)),"",VLOOKUP($L$8,data!$E$9:$T$600,5,FALSE))</f>
        <v>3.1</v>
      </c>
      <c r="P8" s="7">
        <f>IF(ISERROR(VLOOKUP($L$8,data!$E$9:$T$600,6,FALSE)),"",VLOOKUP($L$8,data!$E$9:$T$600,6,FALSE))</f>
        <v>2</v>
      </c>
      <c r="Q8" s="7">
        <f>IF(ISERROR(VLOOKUP($L$8,data!$E$9:$T$600,7,FALSE)),"",VLOOKUP($L$8,data!$E$9:$T$600,7,FALSE))</f>
        <v>5.6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2.2000000000000002</v>
      </c>
      <c r="U8" s="7">
        <f>IF(ISERROR(VLOOKUP($L$8,data!$E$9:$T$600,11,FALSE)),"",VLOOKUP($L$8,data!$E$9:$T$600,11,FALSE))</f>
        <v>5.2</v>
      </c>
      <c r="V8" s="7">
        <f>IF(ISERROR(VLOOKUP($L$8,data!$E$9:$T$600,12,FALSE)),"",VLOOKUP($L$8,data!$E$9:$T$600,12,FALSE))</f>
        <v>5</v>
      </c>
      <c r="W8" s="7">
        <f>IF(ISERROR(VLOOKUP($L$8,data!$E$9:$T$600,13,FALSE)),"",VLOOKUP($L$8,data!$E$9:$T$600,13,FALSE))</f>
        <v>17.100000000000001</v>
      </c>
      <c r="X8" s="7">
        <f>IF(ISERROR(VLOOKUP($L$8,data!$E$9:$T$600,14,FALSE)),"",VLOOKUP($L$8,data!$E$9:$T$600,14,FALSE))</f>
        <v>19.3</v>
      </c>
      <c r="Y8" s="7">
        <f>IF(ISERROR(VLOOKUP($L$8,data!$E$9:$T$600,15,FALSE)),"",VLOOKUP($L$8,data!$E$9:$T$600,15,FALSE))</f>
        <v>7.7</v>
      </c>
      <c r="Z8" s="7">
        <f>IF(ISERROR(VLOOKUP($L$8,data!$E$9:$T$600,16,FALSE)),"",VLOOKUP($L$8,data!$E$9:$T$600,16,FALSE))</f>
        <v>12.1</v>
      </c>
      <c r="AA8" s="7">
        <f>IF(ISERROR(VLOOKUP($L$8,data!$E$9:$Y$600,17,FALSE)),"",VLOOKUP($L$8,data!$E$9:$Y$600,17,FALSE))</f>
        <v>8.1999999999999993</v>
      </c>
      <c r="AB8" s="7">
        <f>IF(ISERROR(VLOOKUP($L$8,data!$E$9:$Y$600,18,FALSE)),"",VLOOKUP($L$8,data!$E$9:$Y$600,18,FALSE))</f>
        <v>2.2000000000000002</v>
      </c>
      <c r="AC8" s="7">
        <f>IF(ISERROR(VLOOKUP($L$8,data!$E$9:$Y$600,19,FALSE)),"",VLOOKUP($L$8,data!$E$9:$Y$600,19,FALSE))</f>
        <v>1.3</v>
      </c>
      <c r="AD8" s="7">
        <f>IF(ISERROR(VLOOKUP($L$8,data!$E$9:$Y$600,20,FALSE)),"",VLOOKUP($L$8,data!$E$9:$Y$600,20,FALSE))</f>
        <v>43.9</v>
      </c>
      <c r="AE8" s="7">
        <f>IF(ISERROR(VLOOKUP($L$8,data!$E$9:$Y$600,21,FALSE)),"",VLOOKUP($L$8,data!$E$9:$Y$600,21,FALSE))</f>
        <v>45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Benacre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E04009486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Blundeston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E04009487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Blyford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E04009488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Brampton with Stoven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E04009489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Bungay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E04009490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Carlton Colville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E04009491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Corton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E04009492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Covehithe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E04009493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Ellough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E04009494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Flixton (Lothingland Ward)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E04009495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Flixton (The Saints Ward)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E04009496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Frostenden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E04009497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Gisleham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E04009498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Halesworth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E04009499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Henstead with Hulver Street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E04009500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Holton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E04009501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Kessingland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E04009502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Lound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E04009503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Mettingham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E04009504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Mutford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E04009505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North Cove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E04009506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Oulton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E04009507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Redisham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E04009508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Reydon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E04009509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Ringsfield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E04009510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Rumburgh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E04009511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Rushmere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E04009512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Shadingfield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E04009523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Shipmeadow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E04009524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Somerleyton, Ashby and Herringfleet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E04009525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Sotherton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E04009526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Sotterley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E04009527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South Cove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E04009528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Southwold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E04009529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Spexhall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E04009530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St. Andrew, Ilketshall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E04009513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St. Cross, South Elmham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E04009514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St. James, South Elmham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E04009515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St. John, Ilketshall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E04009516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St. Lawrence, Ilketshall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E04009517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St. Margaret, Ilketshall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E04009518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St. Margaret, South Elmham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E04009519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St. Mary, South Elmham otherwise Homersfield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E04009520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St. Michael, South Elmham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E04009521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St. Peter, South Elmham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E04009522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Uggeshall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E04009531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Wangford with Henham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E04009532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Westhall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E04009533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Weston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E04009534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Willingham St. Mary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E04009535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Wissett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E04009536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Worlingham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E04009537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Wrentham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E04009538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cMChc5RCST0TjlGNqbuEISzTYrHfGloFOxD9J4KtSFfLjKHy9U2gv7riFHhTpw3u/50cxcttFyvEZ8M1pkaMYw==" saltValue="TXBaBZy0ngzopflLKQMcy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2013-06-27T15:32:01Z</dcterms:modified>
</cp:coreProperties>
</file>