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West Devon\"/>
    </mc:Choice>
  </mc:AlternateContent>
  <workbookProtection workbookAlgorithmName="SHA-512" workbookHashValue="BOKZyfBSXyDQp5bKHJbfSOpi4rzBkYar2/iP5Z8JCUttY3U967K9bojMsmJA/sSjYCOQ58wxjD6SyFbXiS2g1g==" workbookSaltValue="6DLLERW4X70soipxj+A78g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<sst xmlns="http://schemas.openxmlformats.org/spreadsheetml/2006/main" count="20557" uniqueCount="304">
  <si>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</si>
  <si>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</si>
  <si>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</si>
  <si>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</si>
  <si>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</si>
  <si>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</si>
  <si>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</si>
  <si>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</si>
  <si>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</si>
  <si>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</si>
  <si>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</si>
  <si>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</si>
  <si>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</si>
  <si>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</si>
  <si>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</si>
  <si>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</si>
  <si>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</si>
  <si>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</si>
  <si>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</si>
  <si>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</si>
  <si>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</si>
  <si>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</si>
  <si>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</si>
  <si>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</si>
  <si>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</si>
  <si>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</si>
  <si>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</si>
  <si>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</si>
  <si>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</si>
  <si>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</si>
  <si>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</si>
  <si>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</si>
  <si>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</si>
  <si>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</si>
  <si>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</si>
  <si>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</si>
  <si>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</si>
  <si>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</si>
  <si>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</si>
  <si>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</si>
  <si>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</si>
  <si>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</si>
  <si>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</si>
  <si>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</si>
  <si>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</si>
  <si>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</si>
  <si>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</si>
  <si>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</si>
  <si>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</si>
  <si>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</si>
  <si>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</si>
  <si>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</si>
  <si>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</si>
  <si>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</si>
  <si>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</si>
  <si>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</si>
  <si>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</si>
  <si>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</si>
  <si>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</si>
  <si>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</si>
  <si>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</si>
  <si>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</si>
  <si>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</si>
  <si>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</si>
  <si>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</si>
  <si>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</si>
  <si>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</si>
  <si>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</si>
  <si>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</si>
  <si>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</si>
  <si>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</si>
  <si>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</si>
  <si>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</si>
  <si>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</si>
  <si>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</si>
  <si>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</si>
  <si>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</si>
  <si>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</si>
  <si>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</si>
  <si>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</si>
  <si>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</si>
  <si>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</si>
  <si>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</si>
  <si>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</si>
  <si>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</si>
  <si>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</si>
  <si>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</si>
  <si>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</si>
  <si>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</si>
  <si>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</si>
  <si>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</si>
  <si>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</si>
  <si>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</si>
  <si>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</si>
  <si>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</si>
  <si>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</si>
  <si>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</si>
  <si>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</si>
  <si>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</si>
  <si>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</si>
  <si>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</si>
  <si>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</si>
  <si>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</si>
  <si>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</si>
  <si>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</si>
  <si>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</si>
  <si>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</si>
  <si>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</si>
  <si>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</si>
  <si>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</si>
  <si>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</si>
  <si>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</si>
  <si>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</si>
  <si>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</si>
  <si>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</si>
  <si>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</si>
  <si>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</si>
  <si>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</si>
  <si>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</si>
  <si>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</si>
  <si>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</si>
  <si>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</si>
  <si>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</si>
  <si>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</si>
  <si>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</si>
  <si>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</si>
  <si>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</si>
  <si>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</si>
  <si>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</si>
  <si>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</si>
  <si>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</si>
  <si>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</si>
  <si>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</si>
  <si>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</si>
  <si>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</si>
  <si>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</si>
  <si>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</si>
  <si>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</si>
  <si>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</si>
  <si>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</si>
  <si>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</si>
  <si>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</si>
  <si>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</si>
  <si>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</si>
  <si>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</si>
  <si>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</si>
  <si>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</si>
  <si>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</si>
  <si>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</si>
  <si>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</si>
  <si>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</si>
  <si>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</si>
  <si>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</si>
  <si>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</si>
  <si>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</si>
  <si>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</si>
  <si>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</si>
  <si>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E10000008</t>
  </si>
  <si>
    <t>Whitchurch</t>
  </si>
  <si>
    <t>Tamarside</t>
  </si>
  <si>
    <t>Beaworthy</t>
  </si>
  <si>
    <t>E04003304</t>
  </si>
  <si>
    <t>Belstone</t>
  </si>
  <si>
    <t>E04003305</t>
  </si>
  <si>
    <t>Bere Ferrers</t>
  </si>
  <si>
    <t>E04003306</t>
  </si>
  <si>
    <t>E05003638</t>
  </si>
  <si>
    <t>Bondleigh</t>
  </si>
  <si>
    <t>E04003307</t>
  </si>
  <si>
    <t>Bradstone</t>
  </si>
  <si>
    <t>E04003308</t>
  </si>
  <si>
    <t>Bratton Clovelly</t>
  </si>
  <si>
    <t>E04003309</t>
  </si>
  <si>
    <t>Brentor</t>
  </si>
  <si>
    <t>E04003310</t>
  </si>
  <si>
    <t>Bridestowe</t>
  </si>
  <si>
    <t>E04003311</t>
  </si>
  <si>
    <t>E05003639</t>
  </si>
  <si>
    <t>Broadwoodkelly</t>
  </si>
  <si>
    <t>E04003312</t>
  </si>
  <si>
    <t>Buckland Monachorum</t>
  </si>
  <si>
    <t>E04003313</t>
  </si>
  <si>
    <t>E05003640</t>
  </si>
  <si>
    <t>Burrator</t>
  </si>
  <si>
    <t>E05003641</t>
  </si>
  <si>
    <t>Chagford</t>
  </si>
  <si>
    <t>E04003314</t>
  </si>
  <si>
    <t>E05003642</t>
  </si>
  <si>
    <t>Coryton</t>
  </si>
  <si>
    <t>E04003315</t>
  </si>
  <si>
    <t>Dartmoor Forest</t>
  </si>
  <si>
    <t>E04003316</t>
  </si>
  <si>
    <t>Drewsteignton</t>
  </si>
  <si>
    <t>E04003317</t>
  </si>
  <si>
    <t>E05003643</t>
  </si>
  <si>
    <t>Dunterton</t>
  </si>
  <si>
    <t>E04003318</t>
  </si>
  <si>
    <t>Exbourne</t>
  </si>
  <si>
    <t>E04003319</t>
  </si>
  <si>
    <t>E05003644</t>
  </si>
  <si>
    <t>Germansweek</t>
  </si>
  <si>
    <t>E04003320</t>
  </si>
  <si>
    <t>Gidleigh</t>
  </si>
  <si>
    <t>E04003321</t>
  </si>
  <si>
    <t>Gulworthy</t>
  </si>
  <si>
    <t>E04003322</t>
  </si>
  <si>
    <t>Hatherleigh</t>
  </si>
  <si>
    <t>E04003323</t>
  </si>
  <si>
    <t>E05003645</t>
  </si>
  <si>
    <t>Highampton</t>
  </si>
  <si>
    <t>E04003324</t>
  </si>
  <si>
    <t>Horrabridge</t>
  </si>
  <si>
    <t>E04003325</t>
  </si>
  <si>
    <t>Iddesleigh</t>
  </si>
  <si>
    <t>E04003326</t>
  </si>
  <si>
    <t>Inwardleigh</t>
  </si>
  <si>
    <t>E04003327</t>
  </si>
  <si>
    <t>Jacobstowe</t>
  </si>
  <si>
    <t>E04003328</t>
  </si>
  <si>
    <t>Kelly</t>
  </si>
  <si>
    <t>E04003329</t>
  </si>
  <si>
    <t>Lamerton</t>
  </si>
  <si>
    <t>E04003330</t>
  </si>
  <si>
    <t>Lands common to Bridestowe and Sourton CP's</t>
  </si>
  <si>
    <t>E04003359</t>
  </si>
  <si>
    <t>Lew Valley</t>
  </si>
  <si>
    <t>E05003646</t>
  </si>
  <si>
    <t>Lewtrenchard</t>
  </si>
  <si>
    <t>E04003331</t>
  </si>
  <si>
    <t>Lifton</t>
  </si>
  <si>
    <t>E04003332</t>
  </si>
  <si>
    <t>Lydford</t>
  </si>
  <si>
    <t>E04003333</t>
  </si>
  <si>
    <t>E05003647</t>
  </si>
  <si>
    <t>Mary Tavy</t>
  </si>
  <si>
    <t>E04003335</t>
  </si>
  <si>
    <t>E05003648</t>
  </si>
  <si>
    <t>Marystow</t>
  </si>
  <si>
    <t>E04003334</t>
  </si>
  <si>
    <t>Meavy</t>
  </si>
  <si>
    <t>E04003336</t>
  </si>
  <si>
    <t>Meeth</t>
  </si>
  <si>
    <t>E04003337</t>
  </si>
  <si>
    <t>Milton Abbot</t>
  </si>
  <si>
    <t>E04003338</t>
  </si>
  <si>
    <t>Milton Ford</t>
  </si>
  <si>
    <t>E05003649</t>
  </si>
  <si>
    <t>Monkokehampton</t>
  </si>
  <si>
    <t>E04003339</t>
  </si>
  <si>
    <t>North Tawton</t>
  </si>
  <si>
    <t>E04003341</t>
  </si>
  <si>
    <t>E05003650</t>
  </si>
  <si>
    <t>Northlew</t>
  </si>
  <si>
    <t>E04003340</t>
  </si>
  <si>
    <t>Okehampton</t>
  </si>
  <si>
    <t>E04003342</t>
  </si>
  <si>
    <t>Okehampton East</t>
  </si>
  <si>
    <t>E05003651</t>
  </si>
  <si>
    <t>Okehampton Hamlets</t>
  </si>
  <si>
    <t>E04003343</t>
  </si>
  <si>
    <t>Okehampton West</t>
  </si>
  <si>
    <t>E05003652</t>
  </si>
  <si>
    <t>Peter Tavy</t>
  </si>
  <si>
    <t>E04003344</t>
  </si>
  <si>
    <t>Sampford Courtenay</t>
  </si>
  <si>
    <t>E04003345</t>
  </si>
  <si>
    <t>Sampford Spiney</t>
  </si>
  <si>
    <t>E04003346</t>
  </si>
  <si>
    <t>Sheepstor</t>
  </si>
  <si>
    <t>E04003347</t>
  </si>
  <si>
    <t>Sourton</t>
  </si>
  <si>
    <t>E04003348</t>
  </si>
  <si>
    <t>South Tawton</t>
  </si>
  <si>
    <t>E04003349</t>
  </si>
  <si>
    <t>E05003657</t>
  </si>
  <si>
    <t>Spreyton</t>
  </si>
  <si>
    <t>E04003350</t>
  </si>
  <si>
    <t>Sticklepath</t>
  </si>
  <si>
    <t>E04003351</t>
  </si>
  <si>
    <t>Stowford</t>
  </si>
  <si>
    <t>E04003352</t>
  </si>
  <si>
    <t>Sydenham Damerel</t>
  </si>
  <si>
    <t>E04003353</t>
  </si>
  <si>
    <t>E05003653</t>
  </si>
  <si>
    <t>Tavistock</t>
  </si>
  <si>
    <t>E04003354</t>
  </si>
  <si>
    <t>Tavistock North</t>
  </si>
  <si>
    <t>E05003654</t>
  </si>
  <si>
    <t>Tavistock South</t>
  </si>
  <si>
    <t>E05003655</t>
  </si>
  <si>
    <t>Tavistock South West</t>
  </si>
  <si>
    <t>E05003656</t>
  </si>
  <si>
    <t>Throwleigh</t>
  </si>
  <si>
    <t>E04003355</t>
  </si>
  <si>
    <t>Thrushel</t>
  </si>
  <si>
    <t>E05003658</t>
  </si>
  <si>
    <t>Thrushelton</t>
  </si>
  <si>
    <t>E04003356</t>
  </si>
  <si>
    <t>Walkham</t>
  </si>
  <si>
    <t>E05003659</t>
  </si>
  <si>
    <t>Walkhampton</t>
  </si>
  <si>
    <t>E04003357</t>
  </si>
  <si>
    <t>E07000047</t>
  </si>
  <si>
    <t>E04003358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</si>
</sst>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3.6</c:v>
                </c:pt>
                <c:pt idx="2">
                  <c:v>5</c:v>
                </c:pt>
                <c:pt idx="3">
                  <c:v>4.8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1.2</c:v>
                </c:pt>
                <c:pt idx="2">
                  <c:v>3</c:v>
                </c:pt>
                <c:pt idx="3">
                  <c:v>3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</c:v>
                </c:pt>
                <c:pt idx="2">
                  <c:v>1.9</c:v>
                </c:pt>
                <c:pt idx="3">
                  <c:v>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5.3</c:v>
                </c:pt>
                <c:pt idx="2">
                  <c:v>5.4</c:v>
                </c:pt>
                <c:pt idx="3">
                  <c:v>5.7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2.4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4</c:v>
                </c:pt>
                <c:pt idx="2">
                  <c:v>2.4</c:v>
                </c:pt>
                <c:pt idx="3">
                  <c:v>2.4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1.6</c:v>
                </c:pt>
                <c:pt idx="2">
                  <c:v>2.5</c:v>
                </c:pt>
                <c:pt idx="3">
                  <c:v>1.9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6.9</c:v>
                </c:pt>
                <c:pt idx="2">
                  <c:v>5.8</c:v>
                </c:pt>
                <c:pt idx="3">
                  <c:v>4.5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3.2</c:v>
                </c:pt>
                <c:pt idx="2">
                  <c:v>4.9000000000000004</c:v>
                </c:pt>
                <c:pt idx="3">
                  <c:v>4.2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20.2</c:v>
                </c:pt>
                <c:pt idx="2">
                  <c:v>17</c:v>
                </c:pt>
                <c:pt idx="3">
                  <c:v>16.3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22.3</c:v>
                </c:pt>
                <c:pt idx="2">
                  <c:v>20.7</c:v>
                </c:pt>
                <c:pt idx="3">
                  <c:v>22.5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8.1</c:v>
                </c:pt>
                <c:pt idx="2">
                  <c:v>7.7</c:v>
                </c:pt>
                <c:pt idx="3">
                  <c:v>8.4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12.1</c:v>
                </c:pt>
                <c:pt idx="2">
                  <c:v>11.6</c:v>
                </c:pt>
                <c:pt idx="3">
                  <c:v>12.5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5.7</c:v>
                </c:pt>
                <c:pt idx="2">
                  <c:v>7.5</c:v>
                </c:pt>
                <c:pt idx="3">
                  <c:v>7.4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1.2</c:v>
                </c:pt>
                <c:pt idx="2">
                  <c:v>2.2000000000000002</c:v>
                </c:pt>
                <c:pt idx="3">
                  <c:v>2.1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</c:v>
                </c:pt>
                <c:pt idx="2">
                  <c:v>1.2</c:v>
                </c:pt>
                <c:pt idx="3">
                  <c:v>1.2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959296"/>
        <c:axId val="244960112"/>
      </c:barChart>
      <c:catAx>
        <c:axId val="244959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4960112"/>
        <c:crosses val="autoZero"/>
        <c:auto val="1"/>
        <c:lblAlgn val="ctr"/>
        <c:lblOffset val="100"/>
        <c:noMultiLvlLbl val="0"/>
      </c:catAx>
      <c:valAx>
        <c:axId val="24496011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49592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43.1</c:v>
                </c:pt>
                <c:pt idx="2">
                  <c:v>43.7</c:v>
                </c:pt>
                <c:pt idx="3">
                  <c:v>44.6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Beaworthy</c:v>
                </c:pt>
                <c:pt idx="2">
                  <c:v>Devon</c:v>
                </c:pt>
                <c:pt idx="3">
                  <c:v>West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44</c:v>
                </c:pt>
                <c:pt idx="2">
                  <c:v>45</c:v>
                </c:pt>
                <c:pt idx="3">
                  <c:v>47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959720"/>
        <c:axId val="244960896"/>
      </c:barChart>
      <c:catAx>
        <c:axId val="244959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4960896"/>
        <c:crosses val="autoZero"/>
        <c:auto val="1"/>
        <c:lblAlgn val="ctr"/>
        <c:lblOffset val="100"/>
        <c:noMultiLvlLbl val="0"/>
      </c:catAx>
      <c:valAx>
        <c:axId val="24496089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4959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29813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1" workbookViewId="0">
      <selection activeCell="E57" sqref="E57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160</v>
      </c>
      <c r="E9" t="s">
        <v>161</v>
      </c>
      <c r="F9" t="s">
        <v>11</v>
      </c>
      <c r="G9">
        <v>100</v>
      </c>
      <c r="H9">
        <v>3.6</v>
      </c>
      <c r="I9">
        <v>1.2</v>
      </c>
      <c r="J9">
        <v>2</v>
      </c>
      <c r="K9">
        <v>5.3</v>
      </c>
      <c r="L9">
        <v>2.4</v>
      </c>
      <c r="M9">
        <v>4</v>
      </c>
      <c r="N9">
        <v>1.6</v>
      </c>
      <c r="O9">
        <v>6.9</v>
      </c>
      <c r="P9">
        <v>3.2</v>
      </c>
      <c r="Q9">
        <v>20.2</v>
      </c>
      <c r="R9">
        <v>22.3</v>
      </c>
      <c r="S9">
        <v>8.1</v>
      </c>
      <c r="T9">
        <v>12.1</v>
      </c>
      <c r="U9">
        <v>5.7</v>
      </c>
      <c r="V9">
        <v>1.2</v>
      </c>
      <c r="W9">
        <v>0</v>
      </c>
      <c r="X9">
        <v>43.1</v>
      </c>
      <c r="Y9">
        <v>44</v>
      </c>
      <c r="CT9" t="s">
        <v>10</v>
      </c>
    </row>
    <row r="10" spans="2:98" x14ac:dyDescent="0.25">
      <c r="C10" t="s">
        <v>120</v>
      </c>
      <c r="D10" t="s">
        <v>162</v>
      </c>
      <c r="E10" t="s">
        <v>163</v>
      </c>
      <c r="F10" t="s">
        <v>11</v>
      </c>
      <c r="G10">
        <v>100</v>
      </c>
      <c r="H10">
        <v>3.6</v>
      </c>
      <c r="I10">
        <v>4.8</v>
      </c>
      <c r="J10">
        <v>3.2</v>
      </c>
      <c r="K10">
        <v>7.2</v>
      </c>
      <c r="L10">
        <v>0.4</v>
      </c>
      <c r="M10">
        <v>2</v>
      </c>
      <c r="N10">
        <v>2</v>
      </c>
      <c r="O10">
        <v>2.8</v>
      </c>
      <c r="P10">
        <v>1.6</v>
      </c>
      <c r="Q10">
        <v>10.8</v>
      </c>
      <c r="R10">
        <v>28.3</v>
      </c>
      <c r="S10">
        <v>13.1</v>
      </c>
      <c r="T10">
        <v>10.8</v>
      </c>
      <c r="U10">
        <v>6.8</v>
      </c>
      <c r="V10">
        <v>2.4</v>
      </c>
      <c r="W10">
        <v>0.4</v>
      </c>
      <c r="X10">
        <v>45.7</v>
      </c>
      <c r="Y10">
        <v>51</v>
      </c>
      <c r="CT10" t="s">
        <v>12</v>
      </c>
    </row>
    <row r="11" spans="2:98" x14ac:dyDescent="0.25">
      <c r="C11" t="s">
        <v>28</v>
      </c>
      <c r="D11" t="s">
        <v>164</v>
      </c>
      <c r="E11" t="s">
        <v>165</v>
      </c>
      <c r="F11" t="s">
        <v>11</v>
      </c>
      <c r="G11">
        <v>100</v>
      </c>
      <c r="H11">
        <v>4.2</v>
      </c>
      <c r="I11">
        <v>2.2000000000000002</v>
      </c>
      <c r="J11">
        <v>1.6</v>
      </c>
      <c r="K11">
        <v>6.3</v>
      </c>
      <c r="L11">
        <v>1.2</v>
      </c>
      <c r="M11">
        <v>2.2000000000000002</v>
      </c>
      <c r="N11">
        <v>1.7</v>
      </c>
      <c r="O11">
        <v>3.6</v>
      </c>
      <c r="P11">
        <v>3.7</v>
      </c>
      <c r="Q11">
        <v>15.2</v>
      </c>
      <c r="R11">
        <v>23</v>
      </c>
      <c r="S11">
        <v>10.7</v>
      </c>
      <c r="T11">
        <v>13.5</v>
      </c>
      <c r="U11">
        <v>7.8</v>
      </c>
      <c r="V11">
        <v>1.7</v>
      </c>
      <c r="W11">
        <v>1.3</v>
      </c>
      <c r="X11">
        <v>46.3</v>
      </c>
      <c r="Y11">
        <v>49</v>
      </c>
      <c r="CT11" t="s">
        <v>13</v>
      </c>
    </row>
    <row r="12" spans="2:98" x14ac:dyDescent="0.25">
      <c r="D12" t="s">
        <v>164</v>
      </c>
      <c r="E12" t="s">
        <v>166</v>
      </c>
      <c r="F12" t="s">
        <v>74</v>
      </c>
      <c r="G12">
        <v>100</v>
      </c>
      <c r="H12">
        <v>4.2</v>
      </c>
      <c r="I12">
        <v>2.2000000000000002</v>
      </c>
      <c r="J12">
        <v>1.6</v>
      </c>
      <c r="K12">
        <v>6.3</v>
      </c>
      <c r="L12">
        <v>1.2</v>
      </c>
      <c r="M12">
        <v>2.2000000000000002</v>
      </c>
      <c r="N12">
        <v>1.7</v>
      </c>
      <c r="O12">
        <v>3.6</v>
      </c>
      <c r="P12">
        <v>3.7</v>
      </c>
      <c r="Q12">
        <v>15.2</v>
      </c>
      <c r="R12">
        <v>23</v>
      </c>
      <c r="S12">
        <v>10.7</v>
      </c>
      <c r="T12">
        <v>13.5</v>
      </c>
      <c r="U12">
        <v>7.8</v>
      </c>
      <c r="V12">
        <v>1.7</v>
      </c>
      <c r="W12">
        <v>1.3</v>
      </c>
      <c r="X12">
        <v>46.3</v>
      </c>
      <c r="Y12">
        <v>49</v>
      </c>
      <c r="CT12" t="s">
        <v>14</v>
      </c>
    </row>
    <row r="13" spans="2:98" x14ac:dyDescent="0.25">
      <c r="D13" t="s">
        <v>167</v>
      </c>
      <c r="E13" t="s">
        <v>168</v>
      </c>
      <c r="F13" t="s">
        <v>11</v>
      </c>
      <c r="G13">
        <v>100</v>
      </c>
      <c r="H13">
        <v>4.2</v>
      </c>
      <c r="I13">
        <v>3.6</v>
      </c>
      <c r="J13">
        <v>1.8</v>
      </c>
      <c r="K13">
        <v>4.8</v>
      </c>
      <c r="L13">
        <v>2.4</v>
      </c>
      <c r="M13">
        <v>0</v>
      </c>
      <c r="N13">
        <v>3</v>
      </c>
      <c r="O13">
        <v>7.2</v>
      </c>
      <c r="P13">
        <v>3.6</v>
      </c>
      <c r="Q13">
        <v>13.8</v>
      </c>
      <c r="R13">
        <v>30.5</v>
      </c>
      <c r="S13">
        <v>10.199999999999999</v>
      </c>
      <c r="T13">
        <v>8.4</v>
      </c>
      <c r="U13">
        <v>3.6</v>
      </c>
      <c r="V13">
        <v>1.2</v>
      </c>
      <c r="W13">
        <v>1.8</v>
      </c>
      <c r="X13">
        <v>43.5</v>
      </c>
      <c r="Y13">
        <v>48</v>
      </c>
      <c r="CT13" t="s">
        <v>15</v>
      </c>
    </row>
    <row r="14" spans="2:98" x14ac:dyDescent="0.25">
      <c r="D14" t="s">
        <v>169</v>
      </c>
      <c r="E14" t="s">
        <v>170</v>
      </c>
      <c r="F14" t="s">
        <v>11</v>
      </c>
      <c r="G14">
        <v>100</v>
      </c>
      <c r="H14">
        <v>3.2</v>
      </c>
      <c r="I14">
        <v>4.8</v>
      </c>
      <c r="J14">
        <v>0</v>
      </c>
      <c r="K14">
        <v>3.2</v>
      </c>
      <c r="L14">
        <v>1.6</v>
      </c>
      <c r="M14">
        <v>1.6</v>
      </c>
      <c r="N14">
        <v>4</v>
      </c>
      <c r="O14">
        <v>6.5</v>
      </c>
      <c r="P14">
        <v>8.1</v>
      </c>
      <c r="Q14">
        <v>11.3</v>
      </c>
      <c r="R14">
        <v>26.6</v>
      </c>
      <c r="S14">
        <v>8.9</v>
      </c>
      <c r="T14">
        <v>12.9</v>
      </c>
      <c r="U14">
        <v>5.6</v>
      </c>
      <c r="V14">
        <v>1.6</v>
      </c>
      <c r="W14">
        <v>0</v>
      </c>
      <c r="X14">
        <v>43.8</v>
      </c>
      <c r="Y14">
        <v>47</v>
      </c>
      <c r="CT14" t="s">
        <v>16</v>
      </c>
    </row>
    <row r="15" spans="2:98" x14ac:dyDescent="0.25">
      <c r="D15" t="s">
        <v>171</v>
      </c>
      <c r="E15" t="s">
        <v>172</v>
      </c>
      <c r="F15" t="s">
        <v>11</v>
      </c>
      <c r="G15">
        <v>100</v>
      </c>
      <c r="H15">
        <v>3.3</v>
      </c>
      <c r="I15">
        <v>3.3</v>
      </c>
      <c r="J15">
        <v>1.3</v>
      </c>
      <c r="K15">
        <v>8.1999999999999993</v>
      </c>
      <c r="L15">
        <v>0.7</v>
      </c>
      <c r="M15">
        <v>2.2000000000000002</v>
      </c>
      <c r="N15">
        <v>1.8</v>
      </c>
      <c r="O15">
        <v>2.4</v>
      </c>
      <c r="P15">
        <v>2.7</v>
      </c>
      <c r="Q15">
        <v>18.600000000000001</v>
      </c>
      <c r="R15">
        <v>23.5</v>
      </c>
      <c r="S15">
        <v>10.9</v>
      </c>
      <c r="T15">
        <v>14.4</v>
      </c>
      <c r="U15">
        <v>4.9000000000000004</v>
      </c>
      <c r="V15">
        <v>1.1000000000000001</v>
      </c>
      <c r="W15">
        <v>0.7</v>
      </c>
      <c r="X15">
        <v>44.9</v>
      </c>
      <c r="Y15">
        <v>48</v>
      </c>
      <c r="CT15" t="s">
        <v>17</v>
      </c>
    </row>
    <row r="16" spans="2:98" x14ac:dyDescent="0.25">
      <c r="D16" t="s">
        <v>173</v>
      </c>
      <c r="E16" t="s">
        <v>174</v>
      </c>
      <c r="F16" t="s">
        <v>11</v>
      </c>
      <c r="G16">
        <v>100</v>
      </c>
      <c r="H16">
        <v>3</v>
      </c>
      <c r="I16">
        <v>2</v>
      </c>
      <c r="J16">
        <v>1.7</v>
      </c>
      <c r="K16">
        <v>5.7</v>
      </c>
      <c r="L16">
        <v>1.7</v>
      </c>
      <c r="M16">
        <v>2.2000000000000002</v>
      </c>
      <c r="N16">
        <v>1.2</v>
      </c>
      <c r="O16">
        <v>3.2</v>
      </c>
      <c r="P16">
        <v>4.5</v>
      </c>
      <c r="Q16">
        <v>12.1</v>
      </c>
      <c r="R16">
        <v>28.7</v>
      </c>
      <c r="S16">
        <v>11.9</v>
      </c>
      <c r="T16">
        <v>13.1</v>
      </c>
      <c r="U16">
        <v>6.7</v>
      </c>
      <c r="V16">
        <v>2.2000000000000002</v>
      </c>
      <c r="W16">
        <v>0</v>
      </c>
      <c r="X16">
        <v>47.2</v>
      </c>
      <c r="Y16">
        <v>52</v>
      </c>
      <c r="CT16" t="s">
        <v>19</v>
      </c>
    </row>
    <row r="17" spans="4:98" x14ac:dyDescent="0.25">
      <c r="D17" t="s">
        <v>175</v>
      </c>
      <c r="E17" t="s">
        <v>176</v>
      </c>
      <c r="F17" t="s">
        <v>11</v>
      </c>
      <c r="G17">
        <v>100</v>
      </c>
      <c r="H17">
        <v>2.6</v>
      </c>
      <c r="I17">
        <v>3.3</v>
      </c>
      <c r="J17">
        <v>2.2999999999999998</v>
      </c>
      <c r="K17">
        <v>7.5</v>
      </c>
      <c r="L17">
        <v>0.5</v>
      </c>
      <c r="M17">
        <v>2.4</v>
      </c>
      <c r="N17">
        <v>1.4</v>
      </c>
      <c r="O17">
        <v>3.5</v>
      </c>
      <c r="P17">
        <v>1.6</v>
      </c>
      <c r="Q17">
        <v>14.8</v>
      </c>
      <c r="R17">
        <v>24</v>
      </c>
      <c r="S17">
        <v>9.1999999999999993</v>
      </c>
      <c r="T17">
        <v>12.3</v>
      </c>
      <c r="U17">
        <v>8.3000000000000007</v>
      </c>
      <c r="V17">
        <v>2.8</v>
      </c>
      <c r="W17">
        <v>3.6</v>
      </c>
      <c r="X17">
        <v>47.9</v>
      </c>
      <c r="Y17">
        <v>50</v>
      </c>
      <c r="CT17" t="s">
        <v>20</v>
      </c>
    </row>
    <row r="18" spans="4:98" x14ac:dyDescent="0.25">
      <c r="D18" t="s">
        <v>175</v>
      </c>
      <c r="E18" t="s">
        <v>177</v>
      </c>
      <c r="F18" t="s">
        <v>74</v>
      </c>
      <c r="G18">
        <v>100</v>
      </c>
      <c r="H18">
        <v>2.9</v>
      </c>
      <c r="I18">
        <v>2.9</v>
      </c>
      <c r="J18">
        <v>2</v>
      </c>
      <c r="K18">
        <v>7.3</v>
      </c>
      <c r="L18">
        <v>1.1000000000000001</v>
      </c>
      <c r="M18">
        <v>2</v>
      </c>
      <c r="N18">
        <v>1.5</v>
      </c>
      <c r="O18">
        <v>2.9</v>
      </c>
      <c r="P18">
        <v>2.1</v>
      </c>
      <c r="Q18">
        <v>15.4</v>
      </c>
      <c r="R18">
        <v>24.2</v>
      </c>
      <c r="S18">
        <v>9.6</v>
      </c>
      <c r="T18">
        <v>14.8</v>
      </c>
      <c r="U18">
        <v>7.5</v>
      </c>
      <c r="V18">
        <v>2</v>
      </c>
      <c r="W18">
        <v>1.9</v>
      </c>
      <c r="X18">
        <v>47.4</v>
      </c>
      <c r="Y18">
        <v>51</v>
      </c>
      <c r="CT18" t="s">
        <v>21</v>
      </c>
    </row>
    <row r="19" spans="4:98" x14ac:dyDescent="0.25">
      <c r="D19" t="s">
        <v>178</v>
      </c>
      <c r="E19" t="s">
        <v>179</v>
      </c>
      <c r="F19" t="s">
        <v>11</v>
      </c>
      <c r="G19">
        <v>100</v>
      </c>
      <c r="H19">
        <v>4.2</v>
      </c>
      <c r="I19">
        <v>2.1</v>
      </c>
      <c r="J19">
        <v>2.5</v>
      </c>
      <c r="K19">
        <v>5.0999999999999996</v>
      </c>
      <c r="L19">
        <v>0.4</v>
      </c>
      <c r="M19">
        <v>3.8</v>
      </c>
      <c r="N19">
        <v>1.3</v>
      </c>
      <c r="O19">
        <v>3.4</v>
      </c>
      <c r="P19">
        <v>1.7</v>
      </c>
      <c r="Q19">
        <v>13.1</v>
      </c>
      <c r="R19">
        <v>21.9</v>
      </c>
      <c r="S19">
        <v>8</v>
      </c>
      <c r="T19">
        <v>18.600000000000001</v>
      </c>
      <c r="U19">
        <v>8.9</v>
      </c>
      <c r="V19">
        <v>3.4</v>
      </c>
      <c r="W19">
        <v>1.7</v>
      </c>
      <c r="X19">
        <v>49</v>
      </c>
      <c r="Y19">
        <v>54</v>
      </c>
      <c r="CT19" t="s">
        <v>22</v>
      </c>
    </row>
    <row r="20" spans="4:98" x14ac:dyDescent="0.25">
      <c r="D20" t="s">
        <v>180</v>
      </c>
      <c r="E20" t="s">
        <v>181</v>
      </c>
      <c r="F20" t="s">
        <v>11</v>
      </c>
      <c r="G20">
        <v>100</v>
      </c>
      <c r="H20">
        <v>5.0999999999999996</v>
      </c>
      <c r="I20">
        <v>3.3</v>
      </c>
      <c r="J20">
        <v>2</v>
      </c>
      <c r="K20">
        <v>5.7</v>
      </c>
      <c r="L20">
        <v>1.4</v>
      </c>
      <c r="M20">
        <v>2.2000000000000002</v>
      </c>
      <c r="N20">
        <v>2.2000000000000002</v>
      </c>
      <c r="O20">
        <v>3.3</v>
      </c>
      <c r="P20">
        <v>2.9</v>
      </c>
      <c r="Q20">
        <v>14</v>
      </c>
      <c r="R20">
        <v>23.7</v>
      </c>
      <c r="S20">
        <v>8.6</v>
      </c>
      <c r="T20">
        <v>13.3</v>
      </c>
      <c r="U20">
        <v>7.3</v>
      </c>
      <c r="V20">
        <v>2.9</v>
      </c>
      <c r="W20">
        <v>2</v>
      </c>
      <c r="X20">
        <v>45.9</v>
      </c>
      <c r="Y20">
        <v>49</v>
      </c>
      <c r="CT20" t="s">
        <v>23</v>
      </c>
    </row>
    <row r="21" spans="4:98" x14ac:dyDescent="0.25">
      <c r="D21" t="s">
        <v>180</v>
      </c>
      <c r="E21" t="s">
        <v>182</v>
      </c>
      <c r="F21" t="s">
        <v>74</v>
      </c>
      <c r="G21">
        <v>100</v>
      </c>
      <c r="H21">
        <v>5.3</v>
      </c>
      <c r="I21">
        <v>3.4</v>
      </c>
      <c r="J21">
        <v>2.1</v>
      </c>
      <c r="K21">
        <v>5.7</v>
      </c>
      <c r="L21">
        <v>1.4</v>
      </c>
      <c r="M21">
        <v>2.2999999999999998</v>
      </c>
      <c r="N21">
        <v>2.1</v>
      </c>
      <c r="O21">
        <v>3.3</v>
      </c>
      <c r="P21">
        <v>3</v>
      </c>
      <c r="Q21">
        <v>14.6</v>
      </c>
      <c r="R21">
        <v>23.5</v>
      </c>
      <c r="S21">
        <v>8.4</v>
      </c>
      <c r="T21">
        <v>12.7</v>
      </c>
      <c r="U21">
        <v>7.2</v>
      </c>
      <c r="V21">
        <v>3</v>
      </c>
      <c r="W21">
        <v>1.8</v>
      </c>
      <c r="X21">
        <v>45.4</v>
      </c>
      <c r="Y21">
        <v>48</v>
      </c>
      <c r="CT21" t="s">
        <v>24</v>
      </c>
    </row>
    <row r="22" spans="4:98" x14ac:dyDescent="0.25">
      <c r="D22" t="s">
        <v>183</v>
      </c>
      <c r="E22" t="s">
        <v>184</v>
      </c>
      <c r="F22" t="s">
        <v>74</v>
      </c>
      <c r="G22">
        <v>100</v>
      </c>
      <c r="H22">
        <v>3.9</v>
      </c>
      <c r="I22">
        <v>2.2999999999999998</v>
      </c>
      <c r="J22">
        <v>1.9</v>
      </c>
      <c r="K22">
        <v>4.5999999999999996</v>
      </c>
      <c r="L22">
        <v>1.1000000000000001</v>
      </c>
      <c r="M22">
        <v>2</v>
      </c>
      <c r="N22">
        <v>1.3</v>
      </c>
      <c r="O22">
        <v>3.3</v>
      </c>
      <c r="P22">
        <v>3.3</v>
      </c>
      <c r="Q22">
        <v>13.4</v>
      </c>
      <c r="R22">
        <v>23.1</v>
      </c>
      <c r="S22">
        <v>10.9</v>
      </c>
      <c r="T22">
        <v>16</v>
      </c>
      <c r="U22">
        <v>8.8000000000000007</v>
      </c>
      <c r="V22">
        <v>2.4</v>
      </c>
      <c r="W22">
        <v>1.7</v>
      </c>
      <c r="X22">
        <v>49</v>
      </c>
      <c r="Y22">
        <v>53</v>
      </c>
      <c r="CT22" t="s">
        <v>25</v>
      </c>
    </row>
    <row r="23" spans="4:98" x14ac:dyDescent="0.25">
      <c r="D23" t="s">
        <v>185</v>
      </c>
      <c r="E23" t="s">
        <v>186</v>
      </c>
      <c r="F23" t="s">
        <v>11</v>
      </c>
      <c r="G23">
        <v>100</v>
      </c>
      <c r="H23">
        <v>4</v>
      </c>
      <c r="I23">
        <v>3.2</v>
      </c>
      <c r="J23">
        <v>1.3</v>
      </c>
      <c r="K23">
        <v>4.8</v>
      </c>
      <c r="L23">
        <v>1.2</v>
      </c>
      <c r="M23">
        <v>2.1</v>
      </c>
      <c r="N23">
        <v>1.7</v>
      </c>
      <c r="O23">
        <v>2.9</v>
      </c>
      <c r="P23">
        <v>2.6</v>
      </c>
      <c r="Q23">
        <v>15.2</v>
      </c>
      <c r="R23">
        <v>21.5</v>
      </c>
      <c r="S23">
        <v>8.5</v>
      </c>
      <c r="T23">
        <v>17.100000000000001</v>
      </c>
      <c r="U23">
        <v>9.3000000000000007</v>
      </c>
      <c r="V23">
        <v>3</v>
      </c>
      <c r="W23">
        <v>1.7</v>
      </c>
      <c r="X23">
        <v>48.6</v>
      </c>
      <c r="Y23">
        <v>51</v>
      </c>
      <c r="CT23" t="s">
        <v>9</v>
      </c>
    </row>
    <row r="24" spans="4:98" x14ac:dyDescent="0.25">
      <c r="D24" t="s">
        <v>185</v>
      </c>
      <c r="E24" t="s">
        <v>187</v>
      </c>
      <c r="F24" t="s">
        <v>74</v>
      </c>
      <c r="G24">
        <v>100</v>
      </c>
      <c r="H24">
        <v>4</v>
      </c>
      <c r="I24">
        <v>3.2</v>
      </c>
      <c r="J24">
        <v>1.3</v>
      </c>
      <c r="K24">
        <v>4.8</v>
      </c>
      <c r="L24">
        <v>1.2</v>
      </c>
      <c r="M24">
        <v>2.1</v>
      </c>
      <c r="N24">
        <v>1.7</v>
      </c>
      <c r="O24">
        <v>2.9</v>
      </c>
      <c r="P24">
        <v>2.6</v>
      </c>
      <c r="Q24">
        <v>15.2</v>
      </c>
      <c r="R24">
        <v>21.5</v>
      </c>
      <c r="S24">
        <v>8.5</v>
      </c>
      <c r="T24">
        <v>17.100000000000001</v>
      </c>
      <c r="U24">
        <v>9.3000000000000007</v>
      </c>
      <c r="V24">
        <v>3</v>
      </c>
      <c r="W24">
        <v>1.7</v>
      </c>
      <c r="X24">
        <v>48.6</v>
      </c>
      <c r="Y24">
        <v>51</v>
      </c>
      <c r="CT24" t="s">
        <v>26</v>
      </c>
    </row>
    <row r="25" spans="4:98" x14ac:dyDescent="0.25">
      <c r="D25" t="s">
        <v>188</v>
      </c>
      <c r="E25" t="s">
        <v>189</v>
      </c>
      <c r="F25" t="s">
        <v>11</v>
      </c>
      <c r="G25" t="s">
        <v>18</v>
      </c>
      <c r="H25" t="s">
        <v>18</v>
      </c>
      <c r="I25" t="s">
        <v>18</v>
      </c>
      <c r="J25" t="s">
        <v>18</v>
      </c>
      <c r="K25" t="s">
        <v>18</v>
      </c>
      <c r="L25" t="s">
        <v>18</v>
      </c>
      <c r="M25" t="s">
        <v>18</v>
      </c>
      <c r="N25" t="s">
        <v>18</v>
      </c>
      <c r="O25" t="s">
        <v>18</v>
      </c>
      <c r="P25" t="s">
        <v>18</v>
      </c>
      <c r="Q25" t="s">
        <v>18</v>
      </c>
      <c r="R25" t="s">
        <v>18</v>
      </c>
      <c r="S25" t="s">
        <v>18</v>
      </c>
      <c r="T25" t="s">
        <v>18</v>
      </c>
      <c r="U25" t="s">
        <v>18</v>
      </c>
      <c r="V25" t="s">
        <v>18</v>
      </c>
      <c r="W25" t="s">
        <v>18</v>
      </c>
      <c r="X25" t="s">
        <v>18</v>
      </c>
      <c r="Y25" t="s">
        <v>18</v>
      </c>
      <c r="CT25" t="s">
        <v>27</v>
      </c>
    </row>
    <row r="26" spans="4:98" x14ac:dyDescent="0.25">
      <c r="D26" t="s">
        <v>190</v>
      </c>
      <c r="E26" t="s">
        <v>191</v>
      </c>
      <c r="F26" t="s">
        <v>11</v>
      </c>
      <c r="G26">
        <v>100</v>
      </c>
      <c r="H26">
        <v>4</v>
      </c>
      <c r="I26">
        <v>2.2999999999999998</v>
      </c>
      <c r="J26">
        <v>1.1000000000000001</v>
      </c>
      <c r="K26">
        <v>4.4000000000000004</v>
      </c>
      <c r="L26">
        <v>0.7</v>
      </c>
      <c r="M26">
        <v>2</v>
      </c>
      <c r="N26">
        <v>1.5</v>
      </c>
      <c r="O26">
        <v>8.1999999999999993</v>
      </c>
      <c r="P26">
        <v>9.1</v>
      </c>
      <c r="Q26">
        <v>25</v>
      </c>
      <c r="R26">
        <v>23</v>
      </c>
      <c r="S26">
        <v>6.9</v>
      </c>
      <c r="T26">
        <v>7.4</v>
      </c>
      <c r="U26">
        <v>3.3</v>
      </c>
      <c r="V26">
        <v>1</v>
      </c>
      <c r="W26">
        <v>0.2</v>
      </c>
      <c r="X26">
        <v>40</v>
      </c>
      <c r="Y26">
        <v>40</v>
      </c>
      <c r="CT26" t="s">
        <v>28</v>
      </c>
    </row>
    <row r="27" spans="4:98" x14ac:dyDescent="0.25">
      <c r="D27" t="s">
        <v>28</v>
      </c>
      <c r="E27" t="s">
        <v>157</v>
      </c>
      <c r="F27" t="s">
        <v>154</v>
      </c>
      <c r="G27">
        <v>100</v>
      </c>
      <c r="H27">
        <v>5</v>
      </c>
      <c r="I27">
        <v>3</v>
      </c>
      <c r="J27">
        <v>1.9</v>
      </c>
      <c r="K27">
        <v>5.4</v>
      </c>
      <c r="L27">
        <v>1.2</v>
      </c>
      <c r="M27">
        <v>2.4</v>
      </c>
      <c r="N27">
        <v>2.5</v>
      </c>
      <c r="O27">
        <v>5.8</v>
      </c>
      <c r="P27">
        <v>4.9000000000000004</v>
      </c>
      <c r="Q27">
        <v>17</v>
      </c>
      <c r="R27">
        <v>20.7</v>
      </c>
      <c r="S27">
        <v>7.7</v>
      </c>
      <c r="T27">
        <v>11.6</v>
      </c>
      <c r="U27">
        <v>7.5</v>
      </c>
      <c r="V27">
        <v>2.2000000000000002</v>
      </c>
      <c r="W27">
        <v>1.2</v>
      </c>
      <c r="X27">
        <v>43.7</v>
      </c>
      <c r="Y27">
        <v>45</v>
      </c>
      <c r="CT27" t="s">
        <v>29</v>
      </c>
    </row>
    <row r="28" spans="4:98" x14ac:dyDescent="0.25">
      <c r="D28" t="s">
        <v>192</v>
      </c>
      <c r="E28" t="s">
        <v>193</v>
      </c>
      <c r="F28" t="s">
        <v>11</v>
      </c>
      <c r="G28">
        <v>100</v>
      </c>
      <c r="H28">
        <v>4.5999999999999996</v>
      </c>
      <c r="I28">
        <v>2.5</v>
      </c>
      <c r="J28">
        <v>1.5</v>
      </c>
      <c r="K28">
        <v>7.7</v>
      </c>
      <c r="L28">
        <v>1</v>
      </c>
      <c r="M28">
        <v>2</v>
      </c>
      <c r="N28">
        <v>1.5</v>
      </c>
      <c r="O28">
        <v>4.2</v>
      </c>
      <c r="P28">
        <v>4.0999999999999996</v>
      </c>
      <c r="Q28">
        <v>15</v>
      </c>
      <c r="R28">
        <v>28.7</v>
      </c>
      <c r="S28">
        <v>7.1</v>
      </c>
      <c r="T28">
        <v>12.2</v>
      </c>
      <c r="U28">
        <v>6.1</v>
      </c>
      <c r="V28">
        <v>0.9</v>
      </c>
      <c r="W28">
        <v>1</v>
      </c>
      <c r="X28">
        <v>44</v>
      </c>
      <c r="Y28">
        <v>48</v>
      </c>
      <c r="CT28" t="s">
        <v>30</v>
      </c>
    </row>
    <row r="29" spans="4:98" x14ac:dyDescent="0.25">
      <c r="D29" t="s">
        <v>192</v>
      </c>
      <c r="E29" t="s">
        <v>194</v>
      </c>
      <c r="F29" t="s">
        <v>74</v>
      </c>
      <c r="G29">
        <v>100</v>
      </c>
      <c r="H29">
        <v>3.7</v>
      </c>
      <c r="I29">
        <v>2.7</v>
      </c>
      <c r="J29">
        <v>1.4</v>
      </c>
      <c r="K29">
        <v>6.6</v>
      </c>
      <c r="L29">
        <v>0.9</v>
      </c>
      <c r="M29">
        <v>2</v>
      </c>
      <c r="N29">
        <v>1.6</v>
      </c>
      <c r="O29">
        <v>4.0999999999999996</v>
      </c>
      <c r="P29">
        <v>4.2</v>
      </c>
      <c r="Q29">
        <v>14.9</v>
      </c>
      <c r="R29">
        <v>26.5</v>
      </c>
      <c r="S29">
        <v>9.3000000000000007</v>
      </c>
      <c r="T29">
        <v>13.3</v>
      </c>
      <c r="U29">
        <v>6.3</v>
      </c>
      <c r="V29">
        <v>1.5</v>
      </c>
      <c r="W29">
        <v>0.9</v>
      </c>
      <c r="X29">
        <v>45.5</v>
      </c>
      <c r="Y29">
        <v>49</v>
      </c>
      <c r="CT29" t="s">
        <v>31</v>
      </c>
    </row>
    <row r="30" spans="4:98" x14ac:dyDescent="0.25">
      <c r="D30" t="s">
        <v>195</v>
      </c>
      <c r="E30" t="s">
        <v>196</v>
      </c>
      <c r="F30" t="s">
        <v>11</v>
      </c>
      <c r="G30" t="s">
        <v>18</v>
      </c>
      <c r="H30" t="s">
        <v>18</v>
      </c>
      <c r="I30" t="s">
        <v>18</v>
      </c>
      <c r="J30" t="s">
        <v>18</v>
      </c>
      <c r="K30" t="s">
        <v>18</v>
      </c>
      <c r="L30" t="s">
        <v>18</v>
      </c>
      <c r="M30" t="s">
        <v>18</v>
      </c>
      <c r="N30" t="s">
        <v>18</v>
      </c>
      <c r="O30" t="s">
        <v>18</v>
      </c>
      <c r="P30" t="s">
        <v>18</v>
      </c>
      <c r="Q30" t="s">
        <v>18</v>
      </c>
      <c r="R30" t="s">
        <v>18</v>
      </c>
      <c r="S30" t="s">
        <v>18</v>
      </c>
      <c r="T30" t="s">
        <v>18</v>
      </c>
      <c r="U30" t="s">
        <v>18</v>
      </c>
      <c r="V30" t="s">
        <v>18</v>
      </c>
      <c r="W30" t="s">
        <v>18</v>
      </c>
      <c r="X30" t="s">
        <v>18</v>
      </c>
      <c r="Y30" t="s">
        <v>18</v>
      </c>
      <c r="CT30" t="s">
        <v>32</v>
      </c>
    </row>
    <row r="31" spans="4:98" x14ac:dyDescent="0.25">
      <c r="D31" t="s">
        <v>197</v>
      </c>
      <c r="E31" t="s">
        <v>198</v>
      </c>
      <c r="F31" t="s">
        <v>11</v>
      </c>
      <c r="G31">
        <v>100</v>
      </c>
      <c r="H31">
        <v>3.9</v>
      </c>
      <c r="I31">
        <v>2.2000000000000002</v>
      </c>
      <c r="J31">
        <v>2</v>
      </c>
      <c r="K31">
        <v>5</v>
      </c>
      <c r="L31">
        <v>1.4</v>
      </c>
      <c r="M31">
        <v>2.2000000000000002</v>
      </c>
      <c r="N31">
        <v>1.4</v>
      </c>
      <c r="O31">
        <v>3.6</v>
      </c>
      <c r="P31">
        <v>1.7</v>
      </c>
      <c r="Q31">
        <v>12.3</v>
      </c>
      <c r="R31">
        <v>22.1</v>
      </c>
      <c r="S31">
        <v>10.3</v>
      </c>
      <c r="T31">
        <v>18.399999999999999</v>
      </c>
      <c r="U31">
        <v>11.2</v>
      </c>
      <c r="V31">
        <v>1.4</v>
      </c>
      <c r="W31">
        <v>0.8</v>
      </c>
      <c r="X31">
        <v>49</v>
      </c>
      <c r="Y31">
        <v>52.5</v>
      </c>
      <c r="CT31" t="s">
        <v>33</v>
      </c>
    </row>
    <row r="32" spans="4:98" x14ac:dyDescent="0.25">
      <c r="D32" t="s">
        <v>197</v>
      </c>
      <c r="E32" t="s">
        <v>199</v>
      </c>
      <c r="F32" t="s">
        <v>74</v>
      </c>
      <c r="G32">
        <v>100</v>
      </c>
      <c r="H32">
        <v>3.8</v>
      </c>
      <c r="I32">
        <v>2.4</v>
      </c>
      <c r="J32">
        <v>2.4</v>
      </c>
      <c r="K32">
        <v>4.0999999999999996</v>
      </c>
      <c r="L32">
        <v>1.1000000000000001</v>
      </c>
      <c r="M32">
        <v>2.1</v>
      </c>
      <c r="N32">
        <v>1.7</v>
      </c>
      <c r="O32">
        <v>3.7</v>
      </c>
      <c r="P32">
        <v>4.0999999999999996</v>
      </c>
      <c r="Q32">
        <v>13.6</v>
      </c>
      <c r="R32">
        <v>24.1</v>
      </c>
      <c r="S32">
        <v>9.4</v>
      </c>
      <c r="T32">
        <v>16.5</v>
      </c>
      <c r="U32">
        <v>8.6</v>
      </c>
      <c r="V32">
        <v>1.7</v>
      </c>
      <c r="W32">
        <v>0.9</v>
      </c>
      <c r="X32">
        <v>47.5</v>
      </c>
      <c r="Y32">
        <v>51</v>
      </c>
      <c r="CT32" t="s">
        <v>34</v>
      </c>
    </row>
    <row r="33" spans="4:98" x14ac:dyDescent="0.25">
      <c r="D33" t="s">
        <v>200</v>
      </c>
      <c r="E33" t="s">
        <v>201</v>
      </c>
      <c r="F33" t="s">
        <v>11</v>
      </c>
      <c r="G33">
        <v>100</v>
      </c>
      <c r="H33">
        <v>6.1</v>
      </c>
      <c r="I33">
        <v>2.5</v>
      </c>
      <c r="J33">
        <v>3.1</v>
      </c>
      <c r="K33">
        <v>4.9000000000000004</v>
      </c>
      <c r="L33">
        <v>1.2</v>
      </c>
      <c r="M33">
        <v>1.8</v>
      </c>
      <c r="N33">
        <v>1.8</v>
      </c>
      <c r="O33">
        <v>4.3</v>
      </c>
      <c r="P33">
        <v>0.6</v>
      </c>
      <c r="Q33">
        <v>16</v>
      </c>
      <c r="R33">
        <v>21.5</v>
      </c>
      <c r="S33">
        <v>10.4</v>
      </c>
      <c r="T33">
        <v>17.2</v>
      </c>
      <c r="U33">
        <v>4.9000000000000004</v>
      </c>
      <c r="V33">
        <v>1.8</v>
      </c>
      <c r="W33">
        <v>1.8</v>
      </c>
      <c r="X33">
        <v>46.3</v>
      </c>
      <c r="Y33">
        <v>50</v>
      </c>
      <c r="CT33" t="s">
        <v>35</v>
      </c>
    </row>
    <row r="34" spans="4:98" x14ac:dyDescent="0.25">
      <c r="D34" t="s">
        <v>202</v>
      </c>
      <c r="E34" t="s">
        <v>203</v>
      </c>
      <c r="F34" t="s">
        <v>11</v>
      </c>
      <c r="G34">
        <v>100</v>
      </c>
      <c r="H34">
        <v>2.8</v>
      </c>
      <c r="I34">
        <v>2.1</v>
      </c>
      <c r="J34">
        <v>1.2</v>
      </c>
      <c r="K34">
        <v>5.0999999999999996</v>
      </c>
      <c r="L34">
        <v>0.7</v>
      </c>
      <c r="M34">
        <v>2.2999999999999998</v>
      </c>
      <c r="N34">
        <v>1.9</v>
      </c>
      <c r="O34">
        <v>4.9000000000000004</v>
      </c>
      <c r="P34">
        <v>2.8</v>
      </c>
      <c r="Q34">
        <v>16.100000000000001</v>
      </c>
      <c r="R34">
        <v>23.5</v>
      </c>
      <c r="S34">
        <v>12.1</v>
      </c>
      <c r="T34">
        <v>15.2</v>
      </c>
      <c r="U34">
        <v>7</v>
      </c>
      <c r="V34">
        <v>1.9</v>
      </c>
      <c r="W34">
        <v>0.5</v>
      </c>
      <c r="X34">
        <v>47.6</v>
      </c>
      <c r="Y34">
        <v>51</v>
      </c>
      <c r="CT34" t="s">
        <v>36</v>
      </c>
    </row>
    <row r="35" spans="4:98" x14ac:dyDescent="0.25">
      <c r="D35" t="s">
        <v>204</v>
      </c>
      <c r="E35" t="s">
        <v>205</v>
      </c>
      <c r="F35" t="s">
        <v>11</v>
      </c>
      <c r="G35">
        <v>100</v>
      </c>
      <c r="H35">
        <v>5.2</v>
      </c>
      <c r="I35">
        <v>2.9</v>
      </c>
      <c r="J35">
        <v>3.3</v>
      </c>
      <c r="K35">
        <v>5</v>
      </c>
      <c r="L35">
        <v>1.9</v>
      </c>
      <c r="M35">
        <v>2.7</v>
      </c>
      <c r="N35">
        <v>1.9</v>
      </c>
      <c r="O35">
        <v>3.5</v>
      </c>
      <c r="P35">
        <v>3.3</v>
      </c>
      <c r="Q35">
        <v>18.7</v>
      </c>
      <c r="R35">
        <v>23.2</v>
      </c>
      <c r="S35">
        <v>9.3000000000000007</v>
      </c>
      <c r="T35">
        <v>14.1</v>
      </c>
      <c r="U35">
        <v>3.9</v>
      </c>
      <c r="V35">
        <v>1</v>
      </c>
      <c r="W35">
        <v>0.2</v>
      </c>
      <c r="X35">
        <v>42.8</v>
      </c>
      <c r="Y35">
        <v>45</v>
      </c>
      <c r="CT35" t="s">
        <v>37</v>
      </c>
    </row>
    <row r="36" spans="4:98" x14ac:dyDescent="0.25">
      <c r="D36" t="s">
        <v>206</v>
      </c>
      <c r="E36" t="s">
        <v>207</v>
      </c>
      <c r="F36" t="s">
        <v>11</v>
      </c>
      <c r="G36">
        <v>100</v>
      </c>
      <c r="H36">
        <v>5.6</v>
      </c>
      <c r="I36">
        <v>2.9</v>
      </c>
      <c r="J36">
        <v>1.5</v>
      </c>
      <c r="K36">
        <v>5.0999999999999996</v>
      </c>
      <c r="L36">
        <v>1.5</v>
      </c>
      <c r="M36">
        <v>2.8</v>
      </c>
      <c r="N36">
        <v>1.9</v>
      </c>
      <c r="O36">
        <v>5</v>
      </c>
      <c r="P36">
        <v>5.4</v>
      </c>
      <c r="Q36">
        <v>18.600000000000001</v>
      </c>
      <c r="R36">
        <v>21.3</v>
      </c>
      <c r="S36">
        <v>8</v>
      </c>
      <c r="T36">
        <v>9.8000000000000007</v>
      </c>
      <c r="U36">
        <v>7.1</v>
      </c>
      <c r="V36">
        <v>2.2999999999999998</v>
      </c>
      <c r="W36">
        <v>1.3</v>
      </c>
      <c r="X36">
        <v>43.2</v>
      </c>
      <c r="Y36">
        <v>44</v>
      </c>
      <c r="CT36" t="s">
        <v>38</v>
      </c>
    </row>
    <row r="37" spans="4:98" x14ac:dyDescent="0.25">
      <c r="D37" t="s">
        <v>206</v>
      </c>
      <c r="E37" t="s">
        <v>208</v>
      </c>
      <c r="F37" t="s">
        <v>74</v>
      </c>
      <c r="G37">
        <v>100</v>
      </c>
      <c r="H37">
        <v>5</v>
      </c>
      <c r="I37">
        <v>2.7</v>
      </c>
      <c r="J37">
        <v>1.8</v>
      </c>
      <c r="K37">
        <v>5.2</v>
      </c>
      <c r="L37">
        <v>1.4</v>
      </c>
      <c r="M37">
        <v>2.8</v>
      </c>
      <c r="N37">
        <v>1.9</v>
      </c>
      <c r="O37">
        <v>4.7</v>
      </c>
      <c r="P37">
        <v>5.0999999999999996</v>
      </c>
      <c r="Q37">
        <v>17.600000000000001</v>
      </c>
      <c r="R37">
        <v>22.1</v>
      </c>
      <c r="S37">
        <v>8.1</v>
      </c>
      <c r="T37">
        <v>11.5</v>
      </c>
      <c r="U37">
        <v>6.6</v>
      </c>
      <c r="V37">
        <v>2.2000000000000002</v>
      </c>
      <c r="W37">
        <v>1.1000000000000001</v>
      </c>
      <c r="X37">
        <v>43.8</v>
      </c>
      <c r="Y37">
        <v>46</v>
      </c>
      <c r="CT37" t="s">
        <v>39</v>
      </c>
    </row>
    <row r="38" spans="4:98" x14ac:dyDescent="0.25">
      <c r="D38" t="s">
        <v>209</v>
      </c>
      <c r="E38" t="s">
        <v>210</v>
      </c>
      <c r="F38" t="s">
        <v>11</v>
      </c>
      <c r="G38">
        <v>100</v>
      </c>
      <c r="H38">
        <v>3.1</v>
      </c>
      <c r="I38">
        <v>2.2000000000000002</v>
      </c>
      <c r="J38">
        <v>3.1</v>
      </c>
      <c r="K38">
        <v>6.5</v>
      </c>
      <c r="L38">
        <v>0.9</v>
      </c>
      <c r="M38">
        <v>3.1</v>
      </c>
      <c r="N38">
        <v>2.8</v>
      </c>
      <c r="O38">
        <v>3.7</v>
      </c>
      <c r="P38">
        <v>4.3</v>
      </c>
      <c r="Q38">
        <v>14.6</v>
      </c>
      <c r="R38">
        <v>20.8</v>
      </c>
      <c r="S38">
        <v>8.6999999999999993</v>
      </c>
      <c r="T38">
        <v>20.2</v>
      </c>
      <c r="U38">
        <v>4.3</v>
      </c>
      <c r="V38">
        <v>0.9</v>
      </c>
      <c r="W38">
        <v>0.6</v>
      </c>
      <c r="X38">
        <v>45.1</v>
      </c>
      <c r="Y38">
        <v>49</v>
      </c>
      <c r="CT38" t="s">
        <v>40</v>
      </c>
    </row>
    <row r="39" spans="4:98" x14ac:dyDescent="0.25">
      <c r="D39" t="s">
        <v>211</v>
      </c>
      <c r="E39" t="s">
        <v>212</v>
      </c>
      <c r="F39" t="s">
        <v>11</v>
      </c>
      <c r="G39">
        <v>100</v>
      </c>
      <c r="H39">
        <v>4.9000000000000004</v>
      </c>
      <c r="I39">
        <v>3.2</v>
      </c>
      <c r="J39">
        <v>1.9</v>
      </c>
      <c r="K39">
        <v>6.2</v>
      </c>
      <c r="L39">
        <v>1</v>
      </c>
      <c r="M39">
        <v>2.4</v>
      </c>
      <c r="N39">
        <v>2</v>
      </c>
      <c r="O39">
        <v>4.3</v>
      </c>
      <c r="P39">
        <v>4</v>
      </c>
      <c r="Q39">
        <v>15.4</v>
      </c>
      <c r="R39">
        <v>24.1</v>
      </c>
      <c r="S39">
        <v>9</v>
      </c>
      <c r="T39">
        <v>12.4</v>
      </c>
      <c r="U39">
        <v>6.7</v>
      </c>
      <c r="V39">
        <v>1.5</v>
      </c>
      <c r="W39">
        <v>1</v>
      </c>
      <c r="X39">
        <v>44</v>
      </c>
      <c r="Y39">
        <v>47</v>
      </c>
      <c r="CT39" t="s">
        <v>41</v>
      </c>
    </row>
    <row r="40" spans="4:98" x14ac:dyDescent="0.25">
      <c r="D40" t="s">
        <v>213</v>
      </c>
      <c r="E40" t="s">
        <v>214</v>
      </c>
      <c r="F40" t="s">
        <v>11</v>
      </c>
      <c r="G40">
        <v>100</v>
      </c>
      <c r="H40">
        <v>4</v>
      </c>
      <c r="I40">
        <v>2</v>
      </c>
      <c r="J40">
        <v>4</v>
      </c>
      <c r="K40">
        <v>2.5</v>
      </c>
      <c r="L40">
        <v>2.5</v>
      </c>
      <c r="M40">
        <v>1.5</v>
      </c>
      <c r="N40">
        <v>0.5</v>
      </c>
      <c r="O40">
        <v>4.5</v>
      </c>
      <c r="P40">
        <v>6</v>
      </c>
      <c r="Q40">
        <v>11.4</v>
      </c>
      <c r="R40">
        <v>24.9</v>
      </c>
      <c r="S40">
        <v>8.5</v>
      </c>
      <c r="T40">
        <v>14.9</v>
      </c>
      <c r="U40">
        <v>10.4</v>
      </c>
      <c r="V40">
        <v>1.5</v>
      </c>
      <c r="W40">
        <v>1</v>
      </c>
      <c r="X40">
        <v>47.2</v>
      </c>
      <c r="Y40">
        <v>50</v>
      </c>
      <c r="CT40" t="s">
        <v>42</v>
      </c>
    </row>
    <row r="41" spans="4:98" x14ac:dyDescent="0.25">
      <c r="D41" t="s">
        <v>215</v>
      </c>
      <c r="E41" t="s">
        <v>216</v>
      </c>
      <c r="F41" t="s">
        <v>11</v>
      </c>
      <c r="G41">
        <v>100</v>
      </c>
      <c r="H41">
        <v>5.5</v>
      </c>
      <c r="I41">
        <v>3.9</v>
      </c>
      <c r="J41">
        <v>1.6</v>
      </c>
      <c r="K41">
        <v>3.1</v>
      </c>
      <c r="L41">
        <v>1.2</v>
      </c>
      <c r="M41">
        <v>2.9</v>
      </c>
      <c r="N41">
        <v>2.2000000000000002</v>
      </c>
      <c r="O41">
        <v>5.0999999999999996</v>
      </c>
      <c r="P41">
        <v>3.3</v>
      </c>
      <c r="Q41">
        <v>13.8</v>
      </c>
      <c r="R41">
        <v>25.7</v>
      </c>
      <c r="S41">
        <v>8.4</v>
      </c>
      <c r="T41">
        <v>14.9</v>
      </c>
      <c r="U41">
        <v>6.5</v>
      </c>
      <c r="V41">
        <v>1.6</v>
      </c>
      <c r="W41">
        <v>0.4</v>
      </c>
      <c r="X41">
        <v>44.9</v>
      </c>
      <c r="Y41">
        <v>49</v>
      </c>
      <c r="CT41" t="s">
        <v>43</v>
      </c>
    </row>
    <row r="42" spans="4:98" x14ac:dyDescent="0.25">
      <c r="D42" t="s">
        <v>217</v>
      </c>
      <c r="E42" t="s">
        <v>218</v>
      </c>
      <c r="F42" t="s">
        <v>11</v>
      </c>
      <c r="G42">
        <v>100</v>
      </c>
      <c r="H42">
        <v>3.6</v>
      </c>
      <c r="I42">
        <v>4.5999999999999996</v>
      </c>
      <c r="J42">
        <v>2.6</v>
      </c>
      <c r="K42">
        <v>4.0999999999999996</v>
      </c>
      <c r="L42">
        <v>1.5</v>
      </c>
      <c r="M42">
        <v>3.1</v>
      </c>
      <c r="N42">
        <v>2.1</v>
      </c>
      <c r="O42">
        <v>3.6</v>
      </c>
      <c r="P42">
        <v>8.1999999999999993</v>
      </c>
      <c r="Q42">
        <v>16.5</v>
      </c>
      <c r="R42">
        <v>28.4</v>
      </c>
      <c r="S42">
        <v>9.3000000000000007</v>
      </c>
      <c r="T42">
        <v>8.8000000000000007</v>
      </c>
      <c r="U42">
        <v>3.1</v>
      </c>
      <c r="V42">
        <v>0.5</v>
      </c>
      <c r="W42">
        <v>0</v>
      </c>
      <c r="X42">
        <v>40.799999999999997</v>
      </c>
      <c r="Y42">
        <v>44.5</v>
      </c>
      <c r="CT42" t="s">
        <v>44</v>
      </c>
    </row>
    <row r="43" spans="4:98" x14ac:dyDescent="0.25">
      <c r="D43" t="s">
        <v>219</v>
      </c>
      <c r="E43" t="s">
        <v>220</v>
      </c>
      <c r="F43" t="s">
        <v>11</v>
      </c>
      <c r="G43">
        <v>100</v>
      </c>
      <c r="H43">
        <v>1.4</v>
      </c>
      <c r="I43">
        <v>3.6</v>
      </c>
      <c r="J43">
        <v>2.2000000000000002</v>
      </c>
      <c r="K43">
        <v>18.8</v>
      </c>
      <c r="L43">
        <v>1.4</v>
      </c>
      <c r="M43">
        <v>2.2000000000000002</v>
      </c>
      <c r="N43">
        <v>1.4</v>
      </c>
      <c r="O43">
        <v>3.6</v>
      </c>
      <c r="P43">
        <v>3.6</v>
      </c>
      <c r="Q43">
        <v>15.2</v>
      </c>
      <c r="R43">
        <v>24.6</v>
      </c>
      <c r="S43">
        <v>5.0999999999999996</v>
      </c>
      <c r="T43">
        <v>11.6</v>
      </c>
      <c r="U43">
        <v>3.6</v>
      </c>
      <c r="V43">
        <v>0.7</v>
      </c>
      <c r="W43">
        <v>0.7</v>
      </c>
      <c r="X43">
        <v>38.9</v>
      </c>
      <c r="Y43">
        <v>43.5</v>
      </c>
      <c r="CT43" t="s">
        <v>45</v>
      </c>
    </row>
    <row r="44" spans="4:98" x14ac:dyDescent="0.25">
      <c r="D44" t="s">
        <v>221</v>
      </c>
      <c r="E44" t="s">
        <v>222</v>
      </c>
      <c r="F44" t="s">
        <v>11</v>
      </c>
      <c r="G44">
        <v>100</v>
      </c>
      <c r="H44">
        <v>4.3</v>
      </c>
      <c r="I44">
        <v>4.0999999999999996</v>
      </c>
      <c r="J44">
        <v>1.9</v>
      </c>
      <c r="K44">
        <v>7.2</v>
      </c>
      <c r="L44">
        <v>1.7</v>
      </c>
      <c r="M44">
        <v>1.4</v>
      </c>
      <c r="N44">
        <v>1.2</v>
      </c>
      <c r="O44">
        <v>3.5</v>
      </c>
      <c r="P44">
        <v>4.0999999999999996</v>
      </c>
      <c r="Q44">
        <v>15.4</v>
      </c>
      <c r="R44">
        <v>20</v>
      </c>
      <c r="S44">
        <v>8.8000000000000007</v>
      </c>
      <c r="T44">
        <v>12</v>
      </c>
      <c r="U44">
        <v>7</v>
      </c>
      <c r="V44">
        <v>3.8</v>
      </c>
      <c r="W44">
        <v>3.6</v>
      </c>
      <c r="X44">
        <v>46.2</v>
      </c>
      <c r="Y44">
        <v>48</v>
      </c>
      <c r="CT44" t="s">
        <v>46</v>
      </c>
    </row>
    <row r="45" spans="4:98" x14ac:dyDescent="0.25">
      <c r="D45" t="s">
        <v>223</v>
      </c>
      <c r="E45" t="s">
        <v>224</v>
      </c>
      <c r="F45" t="s">
        <v>11</v>
      </c>
      <c r="G45" t="s">
        <v>18</v>
      </c>
      <c r="H45" t="s">
        <v>18</v>
      </c>
      <c r="I45" t="s">
        <v>18</v>
      </c>
      <c r="J45" t="s">
        <v>18</v>
      </c>
      <c r="K45" t="s">
        <v>18</v>
      </c>
      <c r="L45" t="s">
        <v>18</v>
      </c>
      <c r="M45" t="s">
        <v>18</v>
      </c>
      <c r="N45" t="s">
        <v>18</v>
      </c>
      <c r="O45" t="s">
        <v>18</v>
      </c>
      <c r="P45" t="s">
        <v>18</v>
      </c>
      <c r="Q45" t="s">
        <v>18</v>
      </c>
      <c r="R45" t="s">
        <v>18</v>
      </c>
      <c r="S45" t="s">
        <v>18</v>
      </c>
      <c r="T45" t="s">
        <v>18</v>
      </c>
      <c r="U45" t="s">
        <v>18</v>
      </c>
      <c r="V45" t="s">
        <v>18</v>
      </c>
      <c r="W45" t="s">
        <v>18</v>
      </c>
      <c r="X45" t="s">
        <v>18</v>
      </c>
      <c r="Y45" t="s">
        <v>18</v>
      </c>
      <c r="CT45" t="s">
        <v>47</v>
      </c>
    </row>
    <row r="46" spans="4:98" x14ac:dyDescent="0.25">
      <c r="D46" t="s">
        <v>225</v>
      </c>
      <c r="E46" t="s">
        <v>226</v>
      </c>
      <c r="F46" t="s">
        <v>74</v>
      </c>
      <c r="G46">
        <v>100</v>
      </c>
      <c r="H46">
        <v>4.3</v>
      </c>
      <c r="I46">
        <v>2.6</v>
      </c>
      <c r="J46">
        <v>2.1</v>
      </c>
      <c r="K46">
        <v>4.9000000000000004</v>
      </c>
      <c r="L46">
        <v>1.5</v>
      </c>
      <c r="M46">
        <v>2.8</v>
      </c>
      <c r="N46">
        <v>1.7</v>
      </c>
      <c r="O46">
        <v>4.9000000000000004</v>
      </c>
      <c r="P46">
        <v>3.7</v>
      </c>
      <c r="Q46">
        <v>15.1</v>
      </c>
      <c r="R46">
        <v>23.1</v>
      </c>
      <c r="S46">
        <v>8.3000000000000007</v>
      </c>
      <c r="T46">
        <v>14.4</v>
      </c>
      <c r="U46">
        <v>7.9</v>
      </c>
      <c r="V46">
        <v>1.9</v>
      </c>
      <c r="W46">
        <v>0.8</v>
      </c>
      <c r="X46">
        <v>45.5</v>
      </c>
      <c r="Y46">
        <v>49</v>
      </c>
      <c r="CT46" t="s">
        <v>48</v>
      </c>
    </row>
    <row r="47" spans="4:98" x14ac:dyDescent="0.25">
      <c r="D47" t="s">
        <v>227</v>
      </c>
      <c r="E47" t="s">
        <v>228</v>
      </c>
      <c r="F47" t="s">
        <v>11</v>
      </c>
      <c r="G47">
        <v>100</v>
      </c>
      <c r="H47">
        <v>5.4</v>
      </c>
      <c r="I47">
        <v>2.2000000000000002</v>
      </c>
      <c r="J47">
        <v>1.9</v>
      </c>
      <c r="K47">
        <v>6.7</v>
      </c>
      <c r="L47">
        <v>1.9</v>
      </c>
      <c r="M47">
        <v>3.2</v>
      </c>
      <c r="N47">
        <v>1</v>
      </c>
      <c r="O47">
        <v>4.0999999999999996</v>
      </c>
      <c r="P47">
        <v>1.9</v>
      </c>
      <c r="Q47">
        <v>14.6</v>
      </c>
      <c r="R47">
        <v>24.5</v>
      </c>
      <c r="S47">
        <v>7.3</v>
      </c>
      <c r="T47">
        <v>14.6</v>
      </c>
      <c r="U47">
        <v>9.1999999999999993</v>
      </c>
      <c r="V47">
        <v>1</v>
      </c>
      <c r="W47">
        <v>0.3</v>
      </c>
      <c r="X47">
        <v>45.3</v>
      </c>
      <c r="Y47">
        <v>49</v>
      </c>
      <c r="CT47" t="s">
        <v>49</v>
      </c>
    </row>
    <row r="48" spans="4:98" x14ac:dyDescent="0.25">
      <c r="D48" t="s">
        <v>229</v>
      </c>
      <c r="E48" t="s">
        <v>230</v>
      </c>
      <c r="F48" t="s">
        <v>11</v>
      </c>
      <c r="G48">
        <v>100</v>
      </c>
      <c r="H48">
        <v>4.3</v>
      </c>
      <c r="I48">
        <v>3.6</v>
      </c>
      <c r="J48">
        <v>3</v>
      </c>
      <c r="K48">
        <v>5.6</v>
      </c>
      <c r="L48">
        <v>0.8</v>
      </c>
      <c r="M48">
        <v>2.6</v>
      </c>
      <c r="N48">
        <v>1.7</v>
      </c>
      <c r="O48">
        <v>3.7</v>
      </c>
      <c r="P48">
        <v>4.2</v>
      </c>
      <c r="Q48">
        <v>17.5</v>
      </c>
      <c r="R48">
        <v>23.1</v>
      </c>
      <c r="S48">
        <v>7.7</v>
      </c>
      <c r="T48">
        <v>12.6</v>
      </c>
      <c r="U48">
        <v>7.7</v>
      </c>
      <c r="V48">
        <v>1.4</v>
      </c>
      <c r="W48">
        <v>0.4</v>
      </c>
      <c r="X48">
        <v>43.8</v>
      </c>
      <c r="Y48">
        <v>46</v>
      </c>
      <c r="CT48" t="s">
        <v>156</v>
      </c>
    </row>
    <row r="49" spans="4:98" x14ac:dyDescent="0.25">
      <c r="D49" t="s">
        <v>231</v>
      </c>
      <c r="E49" t="s">
        <v>232</v>
      </c>
      <c r="F49" t="s">
        <v>11</v>
      </c>
      <c r="G49">
        <v>100</v>
      </c>
      <c r="H49">
        <v>4.9000000000000004</v>
      </c>
      <c r="I49">
        <v>3.4</v>
      </c>
      <c r="J49">
        <v>1.2</v>
      </c>
      <c r="K49">
        <v>5.0999999999999996</v>
      </c>
      <c r="L49">
        <v>1</v>
      </c>
      <c r="M49">
        <v>2</v>
      </c>
      <c r="N49">
        <v>1.2</v>
      </c>
      <c r="O49">
        <v>2.9</v>
      </c>
      <c r="P49">
        <v>2.9</v>
      </c>
      <c r="Q49">
        <v>12.7</v>
      </c>
      <c r="R49">
        <v>27.4</v>
      </c>
      <c r="S49">
        <v>7.8</v>
      </c>
      <c r="T49">
        <v>13.7</v>
      </c>
      <c r="U49">
        <v>10.5</v>
      </c>
      <c r="V49">
        <v>2.9</v>
      </c>
      <c r="W49">
        <v>0.2</v>
      </c>
      <c r="X49">
        <v>47.8</v>
      </c>
      <c r="Y49">
        <v>53</v>
      </c>
      <c r="CT49" t="s">
        <v>50</v>
      </c>
    </row>
    <row r="50" spans="4:98" x14ac:dyDescent="0.25">
      <c r="D50" t="s">
        <v>231</v>
      </c>
      <c r="E50" t="s">
        <v>233</v>
      </c>
      <c r="F50" t="s">
        <v>74</v>
      </c>
      <c r="G50">
        <v>100</v>
      </c>
      <c r="H50">
        <v>4.2</v>
      </c>
      <c r="I50">
        <v>2.5</v>
      </c>
      <c r="J50">
        <v>1.1000000000000001</v>
      </c>
      <c r="K50">
        <v>4.5</v>
      </c>
      <c r="L50">
        <v>0.7</v>
      </c>
      <c r="M50">
        <v>2</v>
      </c>
      <c r="N50">
        <v>1.5</v>
      </c>
      <c r="O50">
        <v>7.2</v>
      </c>
      <c r="P50">
        <v>7.9</v>
      </c>
      <c r="Q50">
        <v>22.6</v>
      </c>
      <c r="R50">
        <v>23.8</v>
      </c>
      <c r="S50">
        <v>7.1</v>
      </c>
      <c r="T50">
        <v>8.6</v>
      </c>
      <c r="U50">
        <v>4.7</v>
      </c>
      <c r="V50">
        <v>1.4</v>
      </c>
      <c r="W50">
        <v>0.2</v>
      </c>
      <c r="X50">
        <v>41.6</v>
      </c>
      <c r="Y50">
        <v>42</v>
      </c>
      <c r="CT50" t="s">
        <v>51</v>
      </c>
    </row>
    <row r="51" spans="4:98" x14ac:dyDescent="0.25">
      <c r="D51" t="s">
        <v>234</v>
      </c>
      <c r="E51" t="s">
        <v>235</v>
      </c>
      <c r="F51" t="s">
        <v>11</v>
      </c>
      <c r="G51">
        <v>100</v>
      </c>
      <c r="H51">
        <v>3.9</v>
      </c>
      <c r="I51">
        <v>1.8</v>
      </c>
      <c r="J51">
        <v>1.7</v>
      </c>
      <c r="K51">
        <v>5</v>
      </c>
      <c r="L51">
        <v>1</v>
      </c>
      <c r="M51">
        <v>2.5</v>
      </c>
      <c r="N51">
        <v>1.7</v>
      </c>
      <c r="O51">
        <v>3.1</v>
      </c>
      <c r="P51">
        <v>1.5</v>
      </c>
      <c r="Q51">
        <v>12.1</v>
      </c>
      <c r="R51">
        <v>25.8</v>
      </c>
      <c r="S51">
        <v>8.6</v>
      </c>
      <c r="T51">
        <v>15.1</v>
      </c>
      <c r="U51">
        <v>10.4</v>
      </c>
      <c r="V51">
        <v>3.2</v>
      </c>
      <c r="W51">
        <v>2.6</v>
      </c>
      <c r="X51">
        <v>50.2</v>
      </c>
      <c r="Y51">
        <v>53</v>
      </c>
      <c r="CT51" t="s">
        <v>52</v>
      </c>
    </row>
    <row r="52" spans="4:98" x14ac:dyDescent="0.25">
      <c r="D52" t="s">
        <v>234</v>
      </c>
      <c r="E52" t="s">
        <v>236</v>
      </c>
      <c r="F52" t="s">
        <v>74</v>
      </c>
      <c r="G52">
        <v>100</v>
      </c>
      <c r="H52">
        <v>3.7</v>
      </c>
      <c r="I52">
        <v>2</v>
      </c>
      <c r="J52">
        <v>1.6</v>
      </c>
      <c r="K52">
        <v>4.8</v>
      </c>
      <c r="L52">
        <v>1.2</v>
      </c>
      <c r="M52">
        <v>2.2999999999999998</v>
      </c>
      <c r="N52">
        <v>1.8</v>
      </c>
      <c r="O52">
        <v>3.3</v>
      </c>
      <c r="P52">
        <v>2.6</v>
      </c>
      <c r="Q52">
        <v>12.4</v>
      </c>
      <c r="R52">
        <v>26.5</v>
      </c>
      <c r="S52">
        <v>9.1999999999999993</v>
      </c>
      <c r="T52">
        <v>13.7</v>
      </c>
      <c r="U52">
        <v>9.6999999999999993</v>
      </c>
      <c r="V52">
        <v>3.4</v>
      </c>
      <c r="W52">
        <v>2</v>
      </c>
      <c r="X52">
        <v>49.3</v>
      </c>
      <c r="Y52">
        <v>52</v>
      </c>
      <c r="CT52" t="s">
        <v>53</v>
      </c>
    </row>
    <row r="53" spans="4:98" x14ac:dyDescent="0.25">
      <c r="D53" t="s">
        <v>237</v>
      </c>
      <c r="E53" t="s">
        <v>238</v>
      </c>
      <c r="F53" t="s">
        <v>11</v>
      </c>
      <c r="G53">
        <v>100</v>
      </c>
      <c r="H53">
        <v>2.8</v>
      </c>
      <c r="I53">
        <v>1.2</v>
      </c>
      <c r="J53">
        <v>2</v>
      </c>
      <c r="K53">
        <v>5.5</v>
      </c>
      <c r="L53">
        <v>0.8</v>
      </c>
      <c r="M53">
        <v>2.8</v>
      </c>
      <c r="N53">
        <v>1.2</v>
      </c>
      <c r="O53">
        <v>3.1</v>
      </c>
      <c r="P53">
        <v>4.3</v>
      </c>
      <c r="Q53">
        <v>15.4</v>
      </c>
      <c r="R53">
        <v>27.2</v>
      </c>
      <c r="S53">
        <v>12.2</v>
      </c>
      <c r="T53">
        <v>14.6</v>
      </c>
      <c r="U53">
        <v>5.9</v>
      </c>
      <c r="V53">
        <v>1.2</v>
      </c>
      <c r="W53">
        <v>0</v>
      </c>
      <c r="X53">
        <v>46.8</v>
      </c>
      <c r="Y53">
        <v>50.5</v>
      </c>
      <c r="CT53" t="s">
        <v>54</v>
      </c>
    </row>
    <row r="54" spans="4:98" x14ac:dyDescent="0.25">
      <c r="D54" t="s">
        <v>239</v>
      </c>
      <c r="E54" t="s">
        <v>240</v>
      </c>
      <c r="F54" t="s">
        <v>11</v>
      </c>
      <c r="G54">
        <v>100</v>
      </c>
      <c r="H54">
        <v>3.7</v>
      </c>
      <c r="I54">
        <v>2.5</v>
      </c>
      <c r="J54">
        <v>1.7</v>
      </c>
      <c r="K54">
        <v>5.6</v>
      </c>
      <c r="L54">
        <v>1.1000000000000001</v>
      </c>
      <c r="M54">
        <v>1.9</v>
      </c>
      <c r="N54">
        <v>1.2</v>
      </c>
      <c r="O54">
        <v>2.8</v>
      </c>
      <c r="P54">
        <v>1.7</v>
      </c>
      <c r="Q54">
        <v>12.6</v>
      </c>
      <c r="R54">
        <v>22.4</v>
      </c>
      <c r="S54">
        <v>11.8</v>
      </c>
      <c r="T54">
        <v>17.600000000000001</v>
      </c>
      <c r="U54">
        <v>9</v>
      </c>
      <c r="V54">
        <v>2.2999999999999998</v>
      </c>
      <c r="W54">
        <v>1.9</v>
      </c>
      <c r="X54">
        <v>49.8</v>
      </c>
      <c r="Y54">
        <v>55</v>
      </c>
      <c r="CT54" t="s">
        <v>55</v>
      </c>
    </row>
    <row r="55" spans="4:98" x14ac:dyDescent="0.25">
      <c r="D55" t="s">
        <v>241</v>
      </c>
      <c r="E55" t="s">
        <v>242</v>
      </c>
      <c r="F55" t="s">
        <v>11</v>
      </c>
      <c r="G55">
        <v>100</v>
      </c>
      <c r="H55">
        <v>3.6</v>
      </c>
      <c r="I55">
        <v>1.8</v>
      </c>
      <c r="J55">
        <v>2.4</v>
      </c>
      <c r="K55">
        <v>4.2</v>
      </c>
      <c r="L55">
        <v>1.8</v>
      </c>
      <c r="M55">
        <v>2.4</v>
      </c>
      <c r="N55">
        <v>1.2</v>
      </c>
      <c r="O55">
        <v>3.6</v>
      </c>
      <c r="P55">
        <v>3</v>
      </c>
      <c r="Q55">
        <v>13.2</v>
      </c>
      <c r="R55">
        <v>32.9</v>
      </c>
      <c r="S55">
        <v>7.8</v>
      </c>
      <c r="T55">
        <v>12.6</v>
      </c>
      <c r="U55">
        <v>6.6</v>
      </c>
      <c r="V55">
        <v>3</v>
      </c>
      <c r="W55">
        <v>0</v>
      </c>
      <c r="X55">
        <v>47</v>
      </c>
      <c r="Y55">
        <v>51</v>
      </c>
      <c r="CT55" t="s">
        <v>56</v>
      </c>
    </row>
    <row r="56" spans="4:98" x14ac:dyDescent="0.25">
      <c r="D56" t="s">
        <v>243</v>
      </c>
      <c r="E56" t="s">
        <v>244</v>
      </c>
      <c r="F56" t="s">
        <v>11</v>
      </c>
      <c r="G56">
        <v>100</v>
      </c>
      <c r="H56">
        <v>5.2</v>
      </c>
      <c r="I56">
        <v>3.6</v>
      </c>
      <c r="J56">
        <v>2.2999999999999998</v>
      </c>
      <c r="K56">
        <v>5.8</v>
      </c>
      <c r="L56">
        <v>1.4</v>
      </c>
      <c r="M56">
        <v>2.8</v>
      </c>
      <c r="N56">
        <v>2.2999999999999998</v>
      </c>
      <c r="O56">
        <v>3.9</v>
      </c>
      <c r="P56">
        <v>3.8</v>
      </c>
      <c r="Q56">
        <v>15.2</v>
      </c>
      <c r="R56">
        <v>26.9</v>
      </c>
      <c r="S56">
        <v>10.3</v>
      </c>
      <c r="T56">
        <v>9.6999999999999993</v>
      </c>
      <c r="U56">
        <v>5.2</v>
      </c>
      <c r="V56">
        <v>1</v>
      </c>
      <c r="W56">
        <v>0.5</v>
      </c>
      <c r="X56">
        <v>42.2</v>
      </c>
      <c r="Y56">
        <v>46</v>
      </c>
      <c r="CT56" t="s">
        <v>57</v>
      </c>
    </row>
    <row r="57" spans="4:98" x14ac:dyDescent="0.25">
      <c r="D57" t="s">
        <v>245</v>
      </c>
      <c r="E57" t="s">
        <v>246</v>
      </c>
      <c r="F57" t="s">
        <v>74</v>
      </c>
      <c r="G57">
        <v>100</v>
      </c>
      <c r="H57">
        <v>4.4000000000000004</v>
      </c>
      <c r="I57">
        <v>3</v>
      </c>
      <c r="J57">
        <v>2</v>
      </c>
      <c r="K57">
        <v>6.9</v>
      </c>
      <c r="L57">
        <v>1.4</v>
      </c>
      <c r="M57">
        <v>2.7</v>
      </c>
      <c r="N57">
        <v>1.9</v>
      </c>
      <c r="O57">
        <v>4</v>
      </c>
      <c r="P57">
        <v>3.8</v>
      </c>
      <c r="Q57">
        <v>14.8</v>
      </c>
      <c r="R57">
        <v>26.3</v>
      </c>
      <c r="S57">
        <v>9.5</v>
      </c>
      <c r="T57">
        <v>11.8</v>
      </c>
      <c r="U57">
        <v>6</v>
      </c>
      <c r="V57">
        <v>1.1000000000000001</v>
      </c>
      <c r="W57">
        <v>0.4</v>
      </c>
      <c r="X57">
        <v>43.4</v>
      </c>
      <c r="Y57">
        <v>47</v>
      </c>
      <c r="CT57" t="s">
        <v>58</v>
      </c>
    </row>
    <row r="58" spans="4:98" x14ac:dyDescent="0.25">
      <c r="D58" t="s">
        <v>247</v>
      </c>
      <c r="E58" t="s">
        <v>248</v>
      </c>
      <c r="F58" t="s">
        <v>11</v>
      </c>
      <c r="G58">
        <v>100</v>
      </c>
      <c r="H58">
        <v>5.8</v>
      </c>
      <c r="I58">
        <v>3.6</v>
      </c>
      <c r="J58">
        <v>3.6</v>
      </c>
      <c r="K58">
        <v>5</v>
      </c>
      <c r="L58">
        <v>0</v>
      </c>
      <c r="M58">
        <v>0.7</v>
      </c>
      <c r="N58">
        <v>0.7</v>
      </c>
      <c r="O58">
        <v>2.9</v>
      </c>
      <c r="P58">
        <v>8.6</v>
      </c>
      <c r="Q58">
        <v>21.6</v>
      </c>
      <c r="R58">
        <v>16.5</v>
      </c>
      <c r="S58">
        <v>5</v>
      </c>
      <c r="T58">
        <v>15.1</v>
      </c>
      <c r="U58">
        <v>10.1</v>
      </c>
      <c r="V58">
        <v>0</v>
      </c>
      <c r="W58">
        <v>0.7</v>
      </c>
      <c r="X58">
        <v>43.4</v>
      </c>
      <c r="Y58">
        <v>42</v>
      </c>
      <c r="CT58" t="s">
        <v>59</v>
      </c>
    </row>
    <row r="59" spans="4:98" x14ac:dyDescent="0.25">
      <c r="D59" t="s">
        <v>249</v>
      </c>
      <c r="E59" t="s">
        <v>250</v>
      </c>
      <c r="F59" t="s">
        <v>11</v>
      </c>
      <c r="G59">
        <v>100</v>
      </c>
      <c r="H59">
        <v>5.9</v>
      </c>
      <c r="I59">
        <v>3.3</v>
      </c>
      <c r="J59">
        <v>2</v>
      </c>
      <c r="K59">
        <v>5.9</v>
      </c>
      <c r="L59">
        <v>1.3</v>
      </c>
      <c r="M59">
        <v>2.2999999999999998</v>
      </c>
      <c r="N59">
        <v>1.9</v>
      </c>
      <c r="O59">
        <v>4.9000000000000004</v>
      </c>
      <c r="P59">
        <v>4.8</v>
      </c>
      <c r="Q59">
        <v>18.899999999999999</v>
      </c>
      <c r="R59">
        <v>22.3</v>
      </c>
      <c r="S59">
        <v>7.6</v>
      </c>
      <c r="T59">
        <v>10.199999999999999</v>
      </c>
      <c r="U59">
        <v>6.3</v>
      </c>
      <c r="V59">
        <v>1.5</v>
      </c>
      <c r="W59">
        <v>0.9</v>
      </c>
      <c r="X59">
        <v>41.8</v>
      </c>
      <c r="Y59">
        <v>43</v>
      </c>
      <c r="CT59" t="s">
        <v>60</v>
      </c>
    </row>
    <row r="60" spans="4:98" x14ac:dyDescent="0.25">
      <c r="D60" t="s">
        <v>249</v>
      </c>
      <c r="E60" t="s">
        <v>251</v>
      </c>
      <c r="F60" t="s">
        <v>74</v>
      </c>
      <c r="G60">
        <v>100</v>
      </c>
      <c r="H60">
        <v>5.8</v>
      </c>
      <c r="I60">
        <v>3.3</v>
      </c>
      <c r="J60">
        <v>2</v>
      </c>
      <c r="K60">
        <v>5.8</v>
      </c>
      <c r="L60">
        <v>1.4</v>
      </c>
      <c r="M60">
        <v>2.1</v>
      </c>
      <c r="N60">
        <v>2</v>
      </c>
      <c r="O60">
        <v>5.0999999999999996</v>
      </c>
      <c r="P60">
        <v>4.7</v>
      </c>
      <c r="Q60">
        <v>18.5</v>
      </c>
      <c r="R60">
        <v>23</v>
      </c>
      <c r="S60">
        <v>7.8</v>
      </c>
      <c r="T60">
        <v>10</v>
      </c>
      <c r="U60">
        <v>6.1</v>
      </c>
      <c r="V60">
        <v>1.4</v>
      </c>
      <c r="W60">
        <v>1</v>
      </c>
      <c r="X60">
        <v>42</v>
      </c>
      <c r="Y60">
        <v>44</v>
      </c>
      <c r="CT60" t="s">
        <v>61</v>
      </c>
    </row>
    <row r="61" spans="4:98" x14ac:dyDescent="0.25">
      <c r="D61" t="s">
        <v>252</v>
      </c>
      <c r="E61" t="s">
        <v>253</v>
      </c>
      <c r="F61" t="s">
        <v>11</v>
      </c>
      <c r="G61">
        <v>100</v>
      </c>
      <c r="H61">
        <v>3.9</v>
      </c>
      <c r="I61">
        <v>2.2999999999999998</v>
      </c>
      <c r="J61">
        <v>1.5</v>
      </c>
      <c r="K61">
        <v>4.3</v>
      </c>
      <c r="L61">
        <v>1.9</v>
      </c>
      <c r="M61">
        <v>3</v>
      </c>
      <c r="N61">
        <v>1.6</v>
      </c>
      <c r="O61">
        <v>4.8</v>
      </c>
      <c r="P61">
        <v>3.5</v>
      </c>
      <c r="Q61">
        <v>13.1</v>
      </c>
      <c r="R61">
        <v>24.5</v>
      </c>
      <c r="S61">
        <v>9.6</v>
      </c>
      <c r="T61">
        <v>15.1</v>
      </c>
      <c r="U61">
        <v>9</v>
      </c>
      <c r="V61">
        <v>1.2</v>
      </c>
      <c r="W61">
        <v>0.8</v>
      </c>
      <c r="X61">
        <v>47</v>
      </c>
      <c r="Y61">
        <v>50</v>
      </c>
      <c r="CT61" t="s">
        <v>62</v>
      </c>
    </row>
    <row r="62" spans="4:98" x14ac:dyDescent="0.25">
      <c r="D62" t="s">
        <v>254</v>
      </c>
      <c r="E62" t="s">
        <v>255</v>
      </c>
      <c r="F62" t="s">
        <v>11</v>
      </c>
      <c r="G62">
        <v>100</v>
      </c>
      <c r="H62">
        <v>6.6</v>
      </c>
      <c r="I62">
        <v>3.4</v>
      </c>
      <c r="J62">
        <v>2.1</v>
      </c>
      <c r="K62">
        <v>5.5</v>
      </c>
      <c r="L62">
        <v>1.1000000000000001</v>
      </c>
      <c r="M62">
        <v>2.2999999999999998</v>
      </c>
      <c r="N62">
        <v>2.2999999999999998</v>
      </c>
      <c r="O62">
        <v>5.5</v>
      </c>
      <c r="P62">
        <v>5.5</v>
      </c>
      <c r="Q62">
        <v>19.899999999999999</v>
      </c>
      <c r="R62">
        <v>18.3</v>
      </c>
      <c r="S62">
        <v>6.8</v>
      </c>
      <c r="T62">
        <v>10.199999999999999</v>
      </c>
      <c r="U62">
        <v>7.1</v>
      </c>
      <c r="V62">
        <v>2.1</v>
      </c>
      <c r="W62">
        <v>1.3</v>
      </c>
      <c r="X62">
        <v>41.6</v>
      </c>
      <c r="Y62">
        <v>42</v>
      </c>
      <c r="CT62" t="s">
        <v>63</v>
      </c>
    </row>
    <row r="63" spans="4:98" x14ac:dyDescent="0.25">
      <c r="D63" t="s">
        <v>256</v>
      </c>
      <c r="E63" t="s">
        <v>257</v>
      </c>
      <c r="F63" t="s">
        <v>74</v>
      </c>
      <c r="G63">
        <v>100</v>
      </c>
      <c r="H63">
        <v>8</v>
      </c>
      <c r="I63">
        <v>3.4</v>
      </c>
      <c r="J63">
        <v>2.2999999999999998</v>
      </c>
      <c r="K63">
        <v>6</v>
      </c>
      <c r="L63">
        <v>1</v>
      </c>
      <c r="M63">
        <v>2.5</v>
      </c>
      <c r="N63">
        <v>2.2999999999999998</v>
      </c>
      <c r="O63">
        <v>5.9</v>
      </c>
      <c r="P63">
        <v>6.3</v>
      </c>
      <c r="Q63">
        <v>22.2</v>
      </c>
      <c r="R63">
        <v>17</v>
      </c>
      <c r="S63">
        <v>5.9</v>
      </c>
      <c r="T63">
        <v>9.3000000000000007</v>
      </c>
      <c r="U63">
        <v>6.1</v>
      </c>
      <c r="V63">
        <v>1.4</v>
      </c>
      <c r="W63">
        <v>0.5</v>
      </c>
      <c r="X63">
        <v>38.799999999999997</v>
      </c>
      <c r="Y63">
        <v>38</v>
      </c>
      <c r="CT63" t="s">
        <v>64</v>
      </c>
    </row>
    <row r="64" spans="4:98" x14ac:dyDescent="0.25">
      <c r="D64" t="s">
        <v>258</v>
      </c>
      <c r="E64" t="s">
        <v>259</v>
      </c>
      <c r="F64" t="s">
        <v>11</v>
      </c>
      <c r="G64">
        <v>100</v>
      </c>
      <c r="H64">
        <v>3.5</v>
      </c>
      <c r="I64">
        <v>2.2999999999999998</v>
      </c>
      <c r="J64">
        <v>2.8</v>
      </c>
      <c r="K64">
        <v>6.4</v>
      </c>
      <c r="L64">
        <v>1.2</v>
      </c>
      <c r="M64">
        <v>2.2000000000000002</v>
      </c>
      <c r="N64">
        <v>1.3</v>
      </c>
      <c r="O64">
        <v>6.1</v>
      </c>
      <c r="P64">
        <v>6</v>
      </c>
      <c r="Q64">
        <v>15.1</v>
      </c>
      <c r="R64">
        <v>22.4</v>
      </c>
      <c r="S64">
        <v>5.7</v>
      </c>
      <c r="T64">
        <v>13.1</v>
      </c>
      <c r="U64">
        <v>8.1</v>
      </c>
      <c r="V64">
        <v>2.6</v>
      </c>
      <c r="W64">
        <v>1.3</v>
      </c>
      <c r="X64">
        <v>44.8</v>
      </c>
      <c r="Y64">
        <v>46</v>
      </c>
      <c r="CT64" t="s">
        <v>65</v>
      </c>
    </row>
    <row r="65" spans="4:98" x14ac:dyDescent="0.25">
      <c r="D65" t="s">
        <v>260</v>
      </c>
      <c r="E65" t="s">
        <v>261</v>
      </c>
      <c r="F65" t="s">
        <v>74</v>
      </c>
      <c r="G65">
        <v>100</v>
      </c>
      <c r="H65">
        <v>4.5999999999999996</v>
      </c>
      <c r="I65">
        <v>3.4</v>
      </c>
      <c r="J65">
        <v>2</v>
      </c>
      <c r="K65">
        <v>5</v>
      </c>
      <c r="L65">
        <v>1.1000000000000001</v>
      </c>
      <c r="M65">
        <v>1.9</v>
      </c>
      <c r="N65">
        <v>2.2999999999999998</v>
      </c>
      <c r="O65">
        <v>5.2</v>
      </c>
      <c r="P65">
        <v>4.5999999999999996</v>
      </c>
      <c r="Q65">
        <v>16</v>
      </c>
      <c r="R65">
        <v>21.3</v>
      </c>
      <c r="S65">
        <v>8.1</v>
      </c>
      <c r="T65">
        <v>11.3</v>
      </c>
      <c r="U65">
        <v>8.3000000000000007</v>
      </c>
      <c r="V65">
        <v>2.9</v>
      </c>
      <c r="W65">
        <v>2</v>
      </c>
      <c r="X65">
        <v>45.3</v>
      </c>
      <c r="Y65">
        <v>47</v>
      </c>
      <c r="CT65" t="s">
        <v>66</v>
      </c>
    </row>
    <row r="66" spans="4:98" x14ac:dyDescent="0.25">
      <c r="D66" t="s">
        <v>262</v>
      </c>
      <c r="E66" t="s">
        <v>263</v>
      </c>
      <c r="F66" t="s">
        <v>11</v>
      </c>
      <c r="G66">
        <v>100</v>
      </c>
      <c r="H66">
        <v>3.8</v>
      </c>
      <c r="I66">
        <v>2.5</v>
      </c>
      <c r="J66">
        <v>1.3</v>
      </c>
      <c r="K66">
        <v>3.2</v>
      </c>
      <c r="L66">
        <v>1</v>
      </c>
      <c r="M66">
        <v>1.9</v>
      </c>
      <c r="N66">
        <v>2.9</v>
      </c>
      <c r="O66">
        <v>3.8</v>
      </c>
      <c r="P66">
        <v>2.9</v>
      </c>
      <c r="Q66">
        <v>13.7</v>
      </c>
      <c r="R66">
        <v>25.4</v>
      </c>
      <c r="S66">
        <v>7.3</v>
      </c>
      <c r="T66">
        <v>10.5</v>
      </c>
      <c r="U66">
        <v>11.7</v>
      </c>
      <c r="V66">
        <v>5.4</v>
      </c>
      <c r="W66">
        <v>2.9</v>
      </c>
      <c r="X66">
        <v>49.7</v>
      </c>
      <c r="Y66">
        <v>51</v>
      </c>
      <c r="CT66" t="s">
        <v>67</v>
      </c>
    </row>
    <row r="67" spans="4:98" x14ac:dyDescent="0.25">
      <c r="D67" t="s">
        <v>264</v>
      </c>
      <c r="E67" t="s">
        <v>265</v>
      </c>
      <c r="F67" t="s">
        <v>11</v>
      </c>
      <c r="G67">
        <v>100</v>
      </c>
      <c r="H67">
        <v>3</v>
      </c>
      <c r="I67">
        <v>1.6</v>
      </c>
      <c r="J67">
        <v>1.8</v>
      </c>
      <c r="K67">
        <v>3.5</v>
      </c>
      <c r="L67">
        <v>0.9</v>
      </c>
      <c r="M67">
        <v>1.4</v>
      </c>
      <c r="N67">
        <v>2.7</v>
      </c>
      <c r="O67">
        <v>3.7</v>
      </c>
      <c r="P67">
        <v>3.4</v>
      </c>
      <c r="Q67">
        <v>12.4</v>
      </c>
      <c r="R67">
        <v>26.3</v>
      </c>
      <c r="S67">
        <v>11</v>
      </c>
      <c r="T67">
        <v>17.8</v>
      </c>
      <c r="U67">
        <v>7.6</v>
      </c>
      <c r="V67">
        <v>1.9</v>
      </c>
      <c r="W67">
        <v>1.1000000000000001</v>
      </c>
      <c r="X67">
        <v>49.4</v>
      </c>
      <c r="Y67">
        <v>54</v>
      </c>
      <c r="CT67" t="s">
        <v>68</v>
      </c>
    </row>
    <row r="68" spans="4:98" x14ac:dyDescent="0.25">
      <c r="D68" t="s">
        <v>266</v>
      </c>
      <c r="E68" t="s">
        <v>267</v>
      </c>
      <c r="F68" t="s">
        <v>11</v>
      </c>
      <c r="G68">
        <v>100</v>
      </c>
      <c r="H68">
        <v>3.4</v>
      </c>
      <c r="I68">
        <v>6</v>
      </c>
      <c r="J68">
        <v>1.7</v>
      </c>
      <c r="K68">
        <v>5.0999999999999996</v>
      </c>
      <c r="L68">
        <v>2.6</v>
      </c>
      <c r="M68">
        <v>0.9</v>
      </c>
      <c r="N68">
        <v>0</v>
      </c>
      <c r="O68">
        <v>5.0999999999999996</v>
      </c>
      <c r="P68">
        <v>3.4</v>
      </c>
      <c r="Q68">
        <v>18.8</v>
      </c>
      <c r="R68">
        <v>23.1</v>
      </c>
      <c r="S68">
        <v>6</v>
      </c>
      <c r="T68">
        <v>17.100000000000001</v>
      </c>
      <c r="U68">
        <v>5.0999999999999996</v>
      </c>
      <c r="V68">
        <v>0.9</v>
      </c>
      <c r="W68">
        <v>0.9</v>
      </c>
      <c r="X68">
        <v>44.3</v>
      </c>
      <c r="Y68">
        <v>49</v>
      </c>
      <c r="CT68" t="s">
        <v>69</v>
      </c>
    </row>
    <row r="69" spans="4:98" x14ac:dyDescent="0.25">
      <c r="D69" t="s">
        <v>268</v>
      </c>
      <c r="E69" t="s">
        <v>269</v>
      </c>
      <c r="F69" t="s">
        <v>11</v>
      </c>
      <c r="G69" t="s">
        <v>18</v>
      </c>
      <c r="H69" t="s">
        <v>18</v>
      </c>
      <c r="I69" t="s">
        <v>18</v>
      </c>
      <c r="J69" t="s">
        <v>18</v>
      </c>
      <c r="K69" t="s">
        <v>18</v>
      </c>
      <c r="L69" t="s">
        <v>18</v>
      </c>
      <c r="M69" t="s">
        <v>18</v>
      </c>
      <c r="N69" t="s">
        <v>18</v>
      </c>
      <c r="O69" t="s">
        <v>18</v>
      </c>
      <c r="P69" t="s">
        <v>18</v>
      </c>
      <c r="Q69" t="s">
        <v>18</v>
      </c>
      <c r="R69" t="s">
        <v>18</v>
      </c>
      <c r="S69" t="s">
        <v>18</v>
      </c>
      <c r="T69" t="s">
        <v>18</v>
      </c>
      <c r="U69" t="s">
        <v>18</v>
      </c>
      <c r="V69" t="s">
        <v>18</v>
      </c>
      <c r="W69" t="s">
        <v>18</v>
      </c>
      <c r="X69" t="s">
        <v>18</v>
      </c>
      <c r="Y69" t="s">
        <v>18</v>
      </c>
      <c r="CT69" t="s">
        <v>70</v>
      </c>
    </row>
    <row r="70" spans="4:98" x14ac:dyDescent="0.25">
      <c r="D70" t="s">
        <v>270</v>
      </c>
      <c r="E70" t="s">
        <v>271</v>
      </c>
      <c r="F70" t="s">
        <v>11</v>
      </c>
      <c r="G70">
        <v>100</v>
      </c>
      <c r="H70">
        <v>1.7</v>
      </c>
      <c r="I70">
        <v>1.9</v>
      </c>
      <c r="J70">
        <v>1.9</v>
      </c>
      <c r="K70">
        <v>6.9</v>
      </c>
      <c r="L70">
        <v>2.1</v>
      </c>
      <c r="M70">
        <v>1.4</v>
      </c>
      <c r="N70">
        <v>1.2</v>
      </c>
      <c r="O70">
        <v>1.9</v>
      </c>
      <c r="P70">
        <v>2.9</v>
      </c>
      <c r="Q70">
        <v>12.6</v>
      </c>
      <c r="R70">
        <v>26.2</v>
      </c>
      <c r="S70">
        <v>8.3000000000000007</v>
      </c>
      <c r="T70">
        <v>17.899999999999999</v>
      </c>
      <c r="U70">
        <v>10.199999999999999</v>
      </c>
      <c r="V70">
        <v>1.9</v>
      </c>
      <c r="W70">
        <v>1</v>
      </c>
      <c r="X70">
        <v>49.8</v>
      </c>
      <c r="Y70">
        <v>54</v>
      </c>
      <c r="CT70" t="s">
        <v>71</v>
      </c>
    </row>
    <row r="71" spans="4:98" x14ac:dyDescent="0.25">
      <c r="D71" t="s">
        <v>272</v>
      </c>
      <c r="E71" t="s">
        <v>273</v>
      </c>
      <c r="F71" t="s">
        <v>11</v>
      </c>
      <c r="G71">
        <v>100</v>
      </c>
      <c r="H71">
        <v>4.3</v>
      </c>
      <c r="I71">
        <v>3.2</v>
      </c>
      <c r="J71">
        <v>2.4</v>
      </c>
      <c r="K71">
        <v>6.3</v>
      </c>
      <c r="L71">
        <v>1.4</v>
      </c>
      <c r="M71">
        <v>2.8</v>
      </c>
      <c r="N71">
        <v>1.3</v>
      </c>
      <c r="O71">
        <v>4.9000000000000004</v>
      </c>
      <c r="P71">
        <v>2.6</v>
      </c>
      <c r="Q71">
        <v>15.7</v>
      </c>
      <c r="R71">
        <v>25.9</v>
      </c>
      <c r="S71">
        <v>9.1999999999999993</v>
      </c>
      <c r="T71">
        <v>11.8</v>
      </c>
      <c r="U71">
        <v>5.9</v>
      </c>
      <c r="V71">
        <v>1.5</v>
      </c>
      <c r="W71">
        <v>0.7</v>
      </c>
      <c r="X71">
        <v>43.7</v>
      </c>
      <c r="Y71">
        <v>47</v>
      </c>
      <c r="CT71" t="s">
        <v>72</v>
      </c>
    </row>
    <row r="72" spans="4:98" x14ac:dyDescent="0.25">
      <c r="D72" t="s">
        <v>272</v>
      </c>
      <c r="E72" t="s">
        <v>274</v>
      </c>
      <c r="F72" t="s">
        <v>74</v>
      </c>
      <c r="G72">
        <v>100</v>
      </c>
      <c r="H72">
        <v>4.0999999999999996</v>
      </c>
      <c r="I72">
        <v>2.8</v>
      </c>
      <c r="J72">
        <v>2.1</v>
      </c>
      <c r="K72">
        <v>5.7</v>
      </c>
      <c r="L72">
        <v>1.3</v>
      </c>
      <c r="M72">
        <v>2.7</v>
      </c>
      <c r="N72">
        <v>1.5</v>
      </c>
      <c r="O72">
        <v>4.5999999999999996</v>
      </c>
      <c r="P72">
        <v>3</v>
      </c>
      <c r="Q72">
        <v>15.6</v>
      </c>
      <c r="R72">
        <v>25.9</v>
      </c>
      <c r="S72">
        <v>9.6</v>
      </c>
      <c r="T72">
        <v>12</v>
      </c>
      <c r="U72">
        <v>6.2</v>
      </c>
      <c r="V72">
        <v>1.8</v>
      </c>
      <c r="W72">
        <v>1.1000000000000001</v>
      </c>
      <c r="X72">
        <v>44.8</v>
      </c>
      <c r="Y72">
        <v>48</v>
      </c>
      <c r="CT72" t="s">
        <v>73</v>
      </c>
    </row>
    <row r="73" spans="4:98" x14ac:dyDescent="0.25">
      <c r="D73" t="s">
        <v>275</v>
      </c>
      <c r="E73" t="s">
        <v>276</v>
      </c>
      <c r="F73" t="s">
        <v>11</v>
      </c>
      <c r="G73">
        <v>100</v>
      </c>
      <c r="H73">
        <v>2.9</v>
      </c>
      <c r="I73">
        <v>3.9</v>
      </c>
      <c r="J73">
        <v>1.3</v>
      </c>
      <c r="K73">
        <v>6.1</v>
      </c>
      <c r="L73">
        <v>1.1000000000000001</v>
      </c>
      <c r="M73">
        <v>1.8</v>
      </c>
      <c r="N73">
        <v>1.6</v>
      </c>
      <c r="O73">
        <v>2.9</v>
      </c>
      <c r="P73">
        <v>5.8</v>
      </c>
      <c r="Q73">
        <v>13.4</v>
      </c>
      <c r="R73">
        <v>25.3</v>
      </c>
      <c r="S73">
        <v>10.8</v>
      </c>
      <c r="T73">
        <v>13.7</v>
      </c>
      <c r="U73">
        <v>6.1</v>
      </c>
      <c r="V73">
        <v>2.4</v>
      </c>
      <c r="W73">
        <v>1.1000000000000001</v>
      </c>
      <c r="X73">
        <v>46.2</v>
      </c>
      <c r="Y73">
        <v>49</v>
      </c>
      <c r="CT73" t="s">
        <v>75</v>
      </c>
    </row>
    <row r="74" spans="4:98" x14ac:dyDescent="0.25">
      <c r="D74" t="s">
        <v>277</v>
      </c>
      <c r="E74" t="s">
        <v>278</v>
      </c>
      <c r="F74" t="s">
        <v>11</v>
      </c>
      <c r="G74">
        <v>100</v>
      </c>
      <c r="H74">
        <v>3.4</v>
      </c>
      <c r="I74">
        <v>1.7</v>
      </c>
      <c r="J74">
        <v>1.2</v>
      </c>
      <c r="K74">
        <v>3.9</v>
      </c>
      <c r="L74">
        <v>1</v>
      </c>
      <c r="M74">
        <v>2.7</v>
      </c>
      <c r="N74">
        <v>1.9</v>
      </c>
      <c r="O74">
        <v>3.9</v>
      </c>
      <c r="P74">
        <v>4.3</v>
      </c>
      <c r="Q74">
        <v>15.2</v>
      </c>
      <c r="R74">
        <v>25.8</v>
      </c>
      <c r="S74">
        <v>10.6</v>
      </c>
      <c r="T74">
        <v>12.6</v>
      </c>
      <c r="U74">
        <v>7</v>
      </c>
      <c r="V74">
        <v>2.7</v>
      </c>
      <c r="W74">
        <v>2.2000000000000002</v>
      </c>
      <c r="X74">
        <v>48.1</v>
      </c>
      <c r="Y74">
        <v>51</v>
      </c>
      <c r="CT74" t="s">
        <v>76</v>
      </c>
    </row>
    <row r="75" spans="4:98" x14ac:dyDescent="0.25">
      <c r="D75" t="s">
        <v>279</v>
      </c>
      <c r="E75" t="s">
        <v>280</v>
      </c>
      <c r="F75" t="s">
        <v>11</v>
      </c>
      <c r="G75">
        <v>100</v>
      </c>
      <c r="H75">
        <v>2</v>
      </c>
      <c r="I75">
        <v>1.7</v>
      </c>
      <c r="J75">
        <v>2.6</v>
      </c>
      <c r="K75">
        <v>5</v>
      </c>
      <c r="L75">
        <v>1.7</v>
      </c>
      <c r="M75">
        <v>3.3</v>
      </c>
      <c r="N75">
        <v>2.6</v>
      </c>
      <c r="O75">
        <v>4</v>
      </c>
      <c r="P75">
        <v>2.6</v>
      </c>
      <c r="Q75">
        <v>15.5</v>
      </c>
      <c r="R75">
        <v>26.7</v>
      </c>
      <c r="S75">
        <v>6.6</v>
      </c>
      <c r="T75">
        <v>17.2</v>
      </c>
      <c r="U75">
        <v>8.3000000000000007</v>
      </c>
      <c r="V75">
        <v>0</v>
      </c>
      <c r="W75">
        <v>0.3</v>
      </c>
      <c r="X75">
        <v>46.3</v>
      </c>
      <c r="Y75">
        <v>50</v>
      </c>
      <c r="CT75" t="s">
        <v>77</v>
      </c>
    </row>
    <row r="76" spans="4:98" x14ac:dyDescent="0.25">
      <c r="D76" t="s">
        <v>281</v>
      </c>
      <c r="E76" t="s">
        <v>282</v>
      </c>
      <c r="F76" t="s">
        <v>11</v>
      </c>
      <c r="G76">
        <v>100</v>
      </c>
      <c r="H76">
        <v>4.5</v>
      </c>
      <c r="I76">
        <v>2</v>
      </c>
      <c r="J76">
        <v>2.9</v>
      </c>
      <c r="K76">
        <v>6.1</v>
      </c>
      <c r="L76">
        <v>1.2</v>
      </c>
      <c r="M76">
        <v>4.0999999999999996</v>
      </c>
      <c r="N76">
        <v>2</v>
      </c>
      <c r="O76">
        <v>1.2</v>
      </c>
      <c r="P76">
        <v>0.8</v>
      </c>
      <c r="Q76">
        <v>13.9</v>
      </c>
      <c r="R76">
        <v>26.9</v>
      </c>
      <c r="S76">
        <v>10.199999999999999</v>
      </c>
      <c r="T76">
        <v>13.9</v>
      </c>
      <c r="U76">
        <v>7.3</v>
      </c>
      <c r="V76">
        <v>2</v>
      </c>
      <c r="W76">
        <v>0.8</v>
      </c>
      <c r="X76">
        <v>46.9</v>
      </c>
      <c r="Y76">
        <v>51</v>
      </c>
      <c r="CT76" t="s">
        <v>78</v>
      </c>
    </row>
    <row r="77" spans="4:98" x14ac:dyDescent="0.25">
      <c r="D77" t="s">
        <v>159</v>
      </c>
      <c r="E77" t="s">
        <v>283</v>
      </c>
      <c r="F77" t="s">
        <v>74</v>
      </c>
      <c r="G77">
        <v>100</v>
      </c>
      <c r="H77">
        <v>4.5999999999999996</v>
      </c>
      <c r="I77">
        <v>3.4</v>
      </c>
      <c r="J77">
        <v>2.5</v>
      </c>
      <c r="K77">
        <v>6.4</v>
      </c>
      <c r="L77">
        <v>1.7</v>
      </c>
      <c r="M77">
        <v>2.2000000000000002</v>
      </c>
      <c r="N77">
        <v>1.5</v>
      </c>
      <c r="O77">
        <v>3.1</v>
      </c>
      <c r="P77">
        <v>3.3</v>
      </c>
      <c r="Q77">
        <v>16.2</v>
      </c>
      <c r="R77">
        <v>22.1</v>
      </c>
      <c r="S77">
        <v>9.1999999999999993</v>
      </c>
      <c r="T77">
        <v>12.9</v>
      </c>
      <c r="U77">
        <v>6</v>
      </c>
      <c r="V77">
        <v>2.7</v>
      </c>
      <c r="W77">
        <v>2.1</v>
      </c>
      <c r="X77">
        <v>45.2</v>
      </c>
      <c r="Y77">
        <v>47</v>
      </c>
      <c r="CT77" t="s">
        <v>79</v>
      </c>
    </row>
    <row r="78" spans="4:98" x14ac:dyDescent="0.25">
      <c r="D78" t="s">
        <v>284</v>
      </c>
      <c r="E78" t="s">
        <v>285</v>
      </c>
      <c r="F78" t="s">
        <v>11</v>
      </c>
      <c r="G78">
        <v>100</v>
      </c>
      <c r="H78">
        <v>4.9000000000000004</v>
      </c>
      <c r="I78">
        <v>3.1</v>
      </c>
      <c r="J78">
        <v>2.1</v>
      </c>
      <c r="K78">
        <v>6</v>
      </c>
      <c r="L78">
        <v>1.2</v>
      </c>
      <c r="M78">
        <v>2.8</v>
      </c>
      <c r="N78">
        <v>2.2999999999999998</v>
      </c>
      <c r="O78">
        <v>4.9000000000000004</v>
      </c>
      <c r="P78">
        <v>4.4000000000000004</v>
      </c>
      <c r="Q78">
        <v>16.100000000000001</v>
      </c>
      <c r="R78">
        <v>21</v>
      </c>
      <c r="S78">
        <v>7.7</v>
      </c>
      <c r="T78">
        <v>12</v>
      </c>
      <c r="U78">
        <v>8</v>
      </c>
      <c r="V78">
        <v>2.4</v>
      </c>
      <c r="W78">
        <v>1.2</v>
      </c>
      <c r="X78">
        <v>44</v>
      </c>
      <c r="Y78">
        <v>46</v>
      </c>
      <c r="CT78" t="s">
        <v>80</v>
      </c>
    </row>
    <row r="79" spans="4:98" x14ac:dyDescent="0.25">
      <c r="D79" t="s">
        <v>286</v>
      </c>
      <c r="E79" t="s">
        <v>287</v>
      </c>
      <c r="F79" t="s">
        <v>74</v>
      </c>
      <c r="G79">
        <v>100</v>
      </c>
      <c r="H79">
        <v>4.9000000000000004</v>
      </c>
      <c r="I79">
        <v>2.9</v>
      </c>
      <c r="J79">
        <v>2</v>
      </c>
      <c r="K79">
        <v>5.3</v>
      </c>
      <c r="L79">
        <v>1</v>
      </c>
      <c r="M79">
        <v>2.7</v>
      </c>
      <c r="N79">
        <v>2.5</v>
      </c>
      <c r="O79">
        <v>5.6</v>
      </c>
      <c r="P79">
        <v>4.9000000000000004</v>
      </c>
      <c r="Q79">
        <v>17.399999999999999</v>
      </c>
      <c r="R79">
        <v>22.2</v>
      </c>
      <c r="S79">
        <v>7.3</v>
      </c>
      <c r="T79">
        <v>10.9</v>
      </c>
      <c r="U79">
        <v>7.2</v>
      </c>
      <c r="V79">
        <v>2.1</v>
      </c>
      <c r="W79">
        <v>1.1000000000000001</v>
      </c>
      <c r="X79">
        <v>43.3</v>
      </c>
      <c r="Y79">
        <v>45</v>
      </c>
      <c r="CT79" t="s">
        <v>81</v>
      </c>
    </row>
    <row r="80" spans="4:98" x14ac:dyDescent="0.25">
      <c r="D80" t="s">
        <v>288</v>
      </c>
      <c r="E80" t="s">
        <v>289</v>
      </c>
      <c r="F80" t="s">
        <v>74</v>
      </c>
      <c r="G80">
        <v>100</v>
      </c>
      <c r="H80">
        <v>3.6</v>
      </c>
      <c r="I80">
        <v>2.6</v>
      </c>
      <c r="J80">
        <v>2.2999999999999998</v>
      </c>
      <c r="K80">
        <v>7.2</v>
      </c>
      <c r="L80">
        <v>1.4</v>
      </c>
      <c r="M80">
        <v>3.2</v>
      </c>
      <c r="N80">
        <v>2.2000000000000002</v>
      </c>
      <c r="O80">
        <v>3.3</v>
      </c>
      <c r="P80">
        <v>2.7</v>
      </c>
      <c r="Q80">
        <v>12.4</v>
      </c>
      <c r="R80">
        <v>20.3</v>
      </c>
      <c r="S80">
        <v>9</v>
      </c>
      <c r="T80">
        <v>15.1</v>
      </c>
      <c r="U80">
        <v>10</v>
      </c>
      <c r="V80">
        <v>3.1</v>
      </c>
      <c r="W80">
        <v>1.6</v>
      </c>
      <c r="X80">
        <v>47.4</v>
      </c>
      <c r="Y80">
        <v>51</v>
      </c>
      <c r="CT80" t="s">
        <v>82</v>
      </c>
    </row>
    <row r="81" spans="4:98" x14ac:dyDescent="0.25">
      <c r="D81" t="s">
        <v>290</v>
      </c>
      <c r="E81" t="s">
        <v>291</v>
      </c>
      <c r="F81" t="s">
        <v>74</v>
      </c>
      <c r="G81">
        <v>100</v>
      </c>
      <c r="H81">
        <v>7.6</v>
      </c>
      <c r="I81">
        <v>4.5</v>
      </c>
      <c r="J81">
        <v>2.2000000000000002</v>
      </c>
      <c r="K81">
        <v>5.5</v>
      </c>
      <c r="L81">
        <v>1.1000000000000001</v>
      </c>
      <c r="M81">
        <v>2.2000000000000002</v>
      </c>
      <c r="N81">
        <v>1.8</v>
      </c>
      <c r="O81">
        <v>6</v>
      </c>
      <c r="P81">
        <v>6.4</v>
      </c>
      <c r="Q81">
        <v>19.899999999999999</v>
      </c>
      <c r="R81">
        <v>19.2</v>
      </c>
      <c r="S81">
        <v>6.1</v>
      </c>
      <c r="T81">
        <v>9.1</v>
      </c>
      <c r="U81">
        <v>5.9</v>
      </c>
      <c r="V81">
        <v>1.8</v>
      </c>
      <c r="W81">
        <v>0.8</v>
      </c>
      <c r="X81">
        <v>39.5</v>
      </c>
      <c r="Y81">
        <v>39</v>
      </c>
      <c r="CT81" t="s">
        <v>83</v>
      </c>
    </row>
    <row r="82" spans="4:98" x14ac:dyDescent="0.25">
      <c r="D82" t="s">
        <v>292</v>
      </c>
      <c r="E82" t="s">
        <v>293</v>
      </c>
      <c r="F82" t="s">
        <v>11</v>
      </c>
      <c r="G82" t="s">
        <v>18</v>
      </c>
      <c r="H82" t="s">
        <v>18</v>
      </c>
      <c r="I82" t="s">
        <v>18</v>
      </c>
      <c r="J82" t="s">
        <v>18</v>
      </c>
      <c r="K82" t="s">
        <v>18</v>
      </c>
      <c r="L82" t="s">
        <v>18</v>
      </c>
      <c r="M82" t="s">
        <v>18</v>
      </c>
      <c r="N82" t="s">
        <v>18</v>
      </c>
      <c r="O82" t="s">
        <v>18</v>
      </c>
      <c r="P82" t="s">
        <v>18</v>
      </c>
      <c r="Q82" t="s">
        <v>18</v>
      </c>
      <c r="R82" t="s">
        <v>18</v>
      </c>
      <c r="S82" t="s">
        <v>18</v>
      </c>
      <c r="T82" t="s">
        <v>18</v>
      </c>
      <c r="U82" t="s">
        <v>18</v>
      </c>
      <c r="V82" t="s">
        <v>18</v>
      </c>
      <c r="W82" t="s">
        <v>18</v>
      </c>
      <c r="X82" t="s">
        <v>18</v>
      </c>
      <c r="Y82" t="s">
        <v>18</v>
      </c>
      <c r="CT82" t="s">
        <v>84</v>
      </c>
    </row>
    <row r="83" spans="4:98" x14ac:dyDescent="0.25">
      <c r="D83" t="s">
        <v>294</v>
      </c>
      <c r="E83" t="s">
        <v>295</v>
      </c>
      <c r="F83" t="s">
        <v>74</v>
      </c>
      <c r="G83">
        <v>100</v>
      </c>
      <c r="H83">
        <v>3.6</v>
      </c>
      <c r="I83">
        <v>3.2</v>
      </c>
      <c r="J83">
        <v>2.7</v>
      </c>
      <c r="K83">
        <v>5.9</v>
      </c>
      <c r="L83">
        <v>0.8</v>
      </c>
      <c r="M83">
        <v>2.9</v>
      </c>
      <c r="N83">
        <v>1.8</v>
      </c>
      <c r="O83">
        <v>3.6</v>
      </c>
      <c r="P83">
        <v>3.6</v>
      </c>
      <c r="Q83">
        <v>16.7</v>
      </c>
      <c r="R83">
        <v>24.8</v>
      </c>
      <c r="S83">
        <v>7.9</v>
      </c>
      <c r="T83">
        <v>13.2</v>
      </c>
      <c r="U83">
        <v>7.9</v>
      </c>
      <c r="V83">
        <v>1</v>
      </c>
      <c r="W83">
        <v>0.4</v>
      </c>
      <c r="X83">
        <v>44.5</v>
      </c>
      <c r="Y83">
        <v>48</v>
      </c>
      <c r="CT83" t="s">
        <v>85</v>
      </c>
    </row>
    <row r="84" spans="4:98" x14ac:dyDescent="0.25">
      <c r="D84" t="s">
        <v>296</v>
      </c>
      <c r="E84" t="s">
        <v>297</v>
      </c>
      <c r="F84" t="s">
        <v>11</v>
      </c>
      <c r="G84">
        <v>100</v>
      </c>
      <c r="H84">
        <v>2</v>
      </c>
      <c r="I84">
        <v>3</v>
      </c>
      <c r="J84">
        <v>1</v>
      </c>
      <c r="K84">
        <v>9.1</v>
      </c>
      <c r="L84">
        <v>0</v>
      </c>
      <c r="M84">
        <v>4.0999999999999996</v>
      </c>
      <c r="N84">
        <v>1.5</v>
      </c>
      <c r="O84">
        <v>2</v>
      </c>
      <c r="P84">
        <v>1.5</v>
      </c>
      <c r="Q84">
        <v>13.7</v>
      </c>
      <c r="R84">
        <v>31.5</v>
      </c>
      <c r="S84">
        <v>11.2</v>
      </c>
      <c r="T84">
        <v>10.199999999999999</v>
      </c>
      <c r="U84">
        <v>8.1</v>
      </c>
      <c r="V84">
        <v>0.5</v>
      </c>
      <c r="W84">
        <v>0.5</v>
      </c>
      <c r="X84">
        <v>46.1</v>
      </c>
      <c r="Y84">
        <v>50</v>
      </c>
      <c r="CT84" t="s">
        <v>86</v>
      </c>
    </row>
    <row r="85" spans="4:98" x14ac:dyDescent="0.25">
      <c r="D85" t="s">
        <v>298</v>
      </c>
      <c r="E85" t="s">
        <v>299</v>
      </c>
      <c r="F85" t="s">
        <v>74</v>
      </c>
      <c r="G85">
        <v>100</v>
      </c>
      <c r="H85">
        <v>4.5999999999999996</v>
      </c>
      <c r="I85">
        <v>3</v>
      </c>
      <c r="J85">
        <v>1.9</v>
      </c>
      <c r="K85">
        <v>5.9</v>
      </c>
      <c r="L85">
        <v>1.1000000000000001</v>
      </c>
      <c r="M85">
        <v>2.2000000000000002</v>
      </c>
      <c r="N85">
        <v>2.1</v>
      </c>
      <c r="O85">
        <v>4.3</v>
      </c>
      <c r="P85">
        <v>3.5</v>
      </c>
      <c r="Q85">
        <v>14.7</v>
      </c>
      <c r="R85">
        <v>24.2</v>
      </c>
      <c r="S85">
        <v>9.1999999999999993</v>
      </c>
      <c r="T85">
        <v>13.6</v>
      </c>
      <c r="U85">
        <v>7</v>
      </c>
      <c r="V85">
        <v>1.6</v>
      </c>
      <c r="W85">
        <v>1.2</v>
      </c>
      <c r="X85">
        <v>45.2</v>
      </c>
      <c r="Y85">
        <v>49</v>
      </c>
      <c r="CT85" t="s">
        <v>87</v>
      </c>
    </row>
    <row r="86" spans="4:98" x14ac:dyDescent="0.25">
      <c r="D86" t="s">
        <v>300</v>
      </c>
      <c r="E86" t="s">
        <v>301</v>
      </c>
      <c r="F86" t="s">
        <v>11</v>
      </c>
      <c r="G86">
        <v>100</v>
      </c>
      <c r="H86">
        <v>4.0999999999999996</v>
      </c>
      <c r="I86">
        <v>2.1</v>
      </c>
      <c r="J86">
        <v>2</v>
      </c>
      <c r="K86">
        <v>3.7</v>
      </c>
      <c r="L86">
        <v>1.1000000000000001</v>
      </c>
      <c r="M86">
        <v>2.1</v>
      </c>
      <c r="N86">
        <v>1.4</v>
      </c>
      <c r="O86">
        <v>3.6</v>
      </c>
      <c r="P86">
        <v>4.5</v>
      </c>
      <c r="Q86">
        <v>14.1</v>
      </c>
      <c r="R86">
        <v>23.7</v>
      </c>
      <c r="S86">
        <v>10.199999999999999</v>
      </c>
      <c r="T86">
        <v>14.7</v>
      </c>
      <c r="U86">
        <v>8.6</v>
      </c>
      <c r="V86">
        <v>2.5</v>
      </c>
      <c r="W86">
        <v>1.6</v>
      </c>
      <c r="X86">
        <v>48.3</v>
      </c>
      <c r="Y86">
        <v>53</v>
      </c>
      <c r="CT86" t="s">
        <v>88</v>
      </c>
    </row>
    <row r="87" spans="4:98" x14ac:dyDescent="0.25">
      <c r="D87" t="s">
        <v>120</v>
      </c>
      <c r="E87" t="s">
        <v>302</v>
      </c>
      <c r="F87" t="s">
        <v>153</v>
      </c>
      <c r="G87">
        <v>100</v>
      </c>
      <c r="H87">
        <v>4.8</v>
      </c>
      <c r="I87">
        <v>3</v>
      </c>
      <c r="J87">
        <v>2</v>
      </c>
      <c r="K87">
        <v>5.7</v>
      </c>
      <c r="L87">
        <v>1.2</v>
      </c>
      <c r="M87">
        <v>2.4</v>
      </c>
      <c r="N87">
        <v>1.9</v>
      </c>
      <c r="O87">
        <v>4.5</v>
      </c>
      <c r="P87">
        <v>4.2</v>
      </c>
      <c r="Q87">
        <v>16.3</v>
      </c>
      <c r="R87">
        <v>22.5</v>
      </c>
      <c r="S87">
        <v>8.4</v>
      </c>
      <c r="T87">
        <v>12.5</v>
      </c>
      <c r="U87">
        <v>7.4</v>
      </c>
      <c r="V87">
        <v>2.1</v>
      </c>
      <c r="W87">
        <v>1.2</v>
      </c>
      <c r="X87">
        <v>44.6</v>
      </c>
      <c r="Y87">
        <v>47</v>
      </c>
      <c r="CT87" t="s">
        <v>89</v>
      </c>
    </row>
    <row r="88" spans="4:98" x14ac:dyDescent="0.25">
      <c r="D88" t="s">
        <v>158</v>
      </c>
      <c r="E88" t="s">
        <v>303</v>
      </c>
      <c r="F88" t="s">
        <v>11</v>
      </c>
      <c r="G88">
        <v>100</v>
      </c>
      <c r="H88">
        <v>4.5</v>
      </c>
      <c r="I88">
        <v>2.5</v>
      </c>
      <c r="J88">
        <v>2.2999999999999998</v>
      </c>
      <c r="K88">
        <v>4.7</v>
      </c>
      <c r="L88">
        <v>0.6</v>
      </c>
      <c r="M88">
        <v>1.9</v>
      </c>
      <c r="N88">
        <v>2.1</v>
      </c>
      <c r="O88">
        <v>4.5</v>
      </c>
      <c r="P88">
        <v>2.5</v>
      </c>
      <c r="Q88">
        <v>15.4</v>
      </c>
      <c r="R88">
        <v>23.7</v>
      </c>
      <c r="S88">
        <v>9.9</v>
      </c>
      <c r="T88">
        <v>14.8</v>
      </c>
      <c r="U88">
        <v>8</v>
      </c>
      <c r="V88">
        <v>2.2999999999999998</v>
      </c>
      <c r="W88">
        <v>0.4</v>
      </c>
      <c r="X88">
        <v>46.7</v>
      </c>
      <c r="Y88">
        <v>50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Beaworthy</v>
      </c>
      <c r="C9" t="str">
        <f>data!E9</f>
        <v>E04003304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Belstone</v>
      </c>
      <c r="C10" t="str">
        <f>data!E10</f>
        <v>E04003305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Bere Ferrers</v>
      </c>
      <c r="C11" t="str">
        <f>data!E11</f>
        <v>E04003306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Bere Ferrers</v>
      </c>
      <c r="C12" t="str">
        <f>data!E12</f>
        <v>E05003638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Bondleigh</v>
      </c>
      <c r="C13" t="str">
        <f>data!E13</f>
        <v>E04003307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Bradstone</v>
      </c>
      <c r="C14" t="str">
        <f>data!E14</f>
        <v>E04003308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Bratton Clovelly</v>
      </c>
      <c r="C15" t="str">
        <f>data!E15</f>
        <v>E04003309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Brentor</v>
      </c>
      <c r="C16" t="str">
        <f>data!E16</f>
        <v>E04003310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Bridestowe</v>
      </c>
      <c r="C17" t="str">
        <f>data!E17</f>
        <v>E04003311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Bridestowe</v>
      </c>
      <c r="C18" t="str">
        <f>data!E18</f>
        <v>E05003639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Broadwoodkelly</v>
      </c>
      <c r="C19" t="str">
        <f>data!E19</f>
        <v>E04003312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Buckland Monachorum</v>
      </c>
      <c r="C20" t="str">
        <f>data!E20</f>
        <v>E04003313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Buckland Monachorum</v>
      </c>
      <c r="C21" t="str">
        <f>data!E21</f>
        <v>E05003640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Burrator</v>
      </c>
      <c r="C22" t="str">
        <f>data!E22</f>
        <v>E05003641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Chagford</v>
      </c>
      <c r="C23" t="str">
        <f>data!E23</f>
        <v>E04003314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Chagford</v>
      </c>
      <c r="C24" t="str">
        <f>data!E24</f>
        <v>E05003642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Coryton</v>
      </c>
      <c r="C25" t="str">
        <f>data!E25</f>
        <v>E04003315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Dartmoor Forest</v>
      </c>
      <c r="C26" t="str">
        <f>data!E26</f>
        <v>E04003316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Publish</v>
      </c>
      <c r="B27" t="str">
        <f>data!D27</f>
        <v>Devon</v>
      </c>
      <c r="C27" t="str">
        <f>data!E27</f>
        <v>E10000008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Drewsteignton</v>
      </c>
      <c r="C28" t="str">
        <f>data!E28</f>
        <v>E04003317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Drewsteignton</v>
      </c>
      <c r="C29" t="str">
        <f>data!E29</f>
        <v>E05003643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Dunterton</v>
      </c>
      <c r="C30" t="str">
        <f>data!E30</f>
        <v>E04003318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Exbourne</v>
      </c>
      <c r="C31" t="str">
        <f>data!E31</f>
        <v>E04003319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Exbourne</v>
      </c>
      <c r="C32" t="str">
        <f>data!E32</f>
        <v>E05003644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Germansweek</v>
      </c>
      <c r="C33" t="str">
        <f>data!E33</f>
        <v>E04003320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Gidleigh</v>
      </c>
      <c r="C34" t="str">
        <f>data!E34</f>
        <v>E04003321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Gulworthy</v>
      </c>
      <c r="C35" t="str">
        <f>data!E35</f>
        <v>E04003322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Hatherleigh</v>
      </c>
      <c r="C36" t="str">
        <f>data!E36</f>
        <v>E04003323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Hatherleigh</v>
      </c>
      <c r="C37" t="str">
        <f>data!E37</f>
        <v>E05003645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Highampton</v>
      </c>
      <c r="C38" t="str">
        <f>data!E38</f>
        <v>E04003324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Horrabridge</v>
      </c>
      <c r="C39" t="str">
        <f>data!E39</f>
        <v>E04003325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Iddesleigh</v>
      </c>
      <c r="C40" t="str">
        <f>data!E40</f>
        <v>E04003326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Inwardleigh</v>
      </c>
      <c r="C41" t="str">
        <f>data!E41</f>
        <v>E04003327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Jacobstowe</v>
      </c>
      <c r="C42" t="str">
        <f>data!E42</f>
        <v>E04003328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Kelly</v>
      </c>
      <c r="C43" t="str">
        <f>data!E43</f>
        <v>E04003329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Lamerton</v>
      </c>
      <c r="C44" t="str">
        <f>data!E44</f>
        <v>E04003330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Lands common to Bridestowe and Sourton CP's</v>
      </c>
      <c r="C45" t="str">
        <f>data!E45</f>
        <v>E04003359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Lew Valley</v>
      </c>
      <c r="C46" t="str">
        <f>data!E46</f>
        <v>E05003646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Lewtrenchard</v>
      </c>
      <c r="C47" t="str">
        <f>data!E47</f>
        <v>E04003331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Lifton</v>
      </c>
      <c r="C48" t="str">
        <f>data!E48</f>
        <v>E04003332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Lydford</v>
      </c>
      <c r="C49" t="str">
        <f>data!E49</f>
        <v>E04003333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Lydford</v>
      </c>
      <c r="C50" t="str">
        <f>data!E50</f>
        <v>E05003647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Mary Tavy</v>
      </c>
      <c r="C51" t="str">
        <f>data!E51</f>
        <v>E04003335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Mary Tavy</v>
      </c>
      <c r="C52" t="str">
        <f>data!E52</f>
        <v>E05003648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Marystow</v>
      </c>
      <c r="C53" t="str">
        <f>data!E53</f>
        <v>E04003334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Meavy</v>
      </c>
      <c r="C54" t="str">
        <f>data!E54</f>
        <v>E04003336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Meeth</v>
      </c>
      <c r="C55" t="str">
        <f>data!E55</f>
        <v>E04003337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Milton Abbot</v>
      </c>
      <c r="C56" t="str">
        <f>data!E56</f>
        <v>E04003338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Milton Ford</v>
      </c>
      <c r="C57" t="str">
        <f>data!E57</f>
        <v>E05003649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Monkokehampton</v>
      </c>
      <c r="C58" t="str">
        <f>data!E58</f>
        <v>E04003339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North Tawton</v>
      </c>
      <c r="C59" t="str">
        <f>data!E59</f>
        <v>E04003341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North Tawton</v>
      </c>
      <c r="C60" t="str">
        <f>data!E60</f>
        <v>E05003650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Northlew</v>
      </c>
      <c r="C61" t="str">
        <f>data!E61</f>
        <v>E04003340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Okehampton</v>
      </c>
      <c r="C62" t="str">
        <f>data!E62</f>
        <v>E04003342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Ward</v>
      </c>
      <c r="B63" t="str">
        <f>data!D63</f>
        <v>Okehampton East</v>
      </c>
      <c r="C63" t="str">
        <f>data!E63</f>
        <v>E05003651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Okehampton Hamlets</v>
      </c>
      <c r="C64" t="str">
        <f>data!E64</f>
        <v>E04003343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Okehampton West</v>
      </c>
      <c r="C65" t="str">
        <f>data!E65</f>
        <v>E05003652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Peter Tavy</v>
      </c>
      <c r="C66" t="str">
        <f>data!E66</f>
        <v>E04003344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Sampford Courtenay</v>
      </c>
      <c r="C67" t="str">
        <f>data!E67</f>
        <v>E04003345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Sampford Spiney</v>
      </c>
      <c r="C68" t="str">
        <f>data!E68</f>
        <v>E04003346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Sheepstor</v>
      </c>
      <c r="C69" t="str">
        <f>data!E69</f>
        <v>E04003347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Sourton</v>
      </c>
      <c r="C70" t="str">
        <f>data!E70</f>
        <v>E04003348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South Tawton</v>
      </c>
      <c r="C71" t="str">
        <f>data!E71</f>
        <v>E04003349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Ward</v>
      </c>
      <c r="B72" t="str">
        <f>data!D72</f>
        <v>South Tawton</v>
      </c>
      <c r="C72" t="str">
        <f>data!E72</f>
        <v>E05003657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Spreyton</v>
      </c>
      <c r="C73" t="str">
        <f>data!E73</f>
        <v>E04003350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Sticklepath</v>
      </c>
      <c r="C74" t="str">
        <f>data!E74</f>
        <v>E04003351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Stowford</v>
      </c>
      <c r="C75" t="str">
        <f>data!E75</f>
        <v>E04003352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Sydenham Damerel</v>
      </c>
      <c r="C76" t="str">
        <f>data!E76</f>
        <v>E04003353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Ward</v>
      </c>
      <c r="B77" t="str">
        <f>data!D77</f>
        <v>Tamarside</v>
      </c>
      <c r="C77" t="str">
        <f>data!E77</f>
        <v>E05003653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Tavistock</v>
      </c>
      <c r="C78" t="str">
        <f>data!E78</f>
        <v>E04003354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Ward</v>
      </c>
      <c r="B79" t="str">
        <f>data!D79</f>
        <v>Tavistock North</v>
      </c>
      <c r="C79" t="str">
        <f>data!E79</f>
        <v>E05003654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Tavistock South</v>
      </c>
      <c r="C80" t="str">
        <f>data!E80</f>
        <v>E05003655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Ward</v>
      </c>
      <c r="B81" t="str">
        <f>data!D81</f>
        <v>Tavistock South West</v>
      </c>
      <c r="C81" t="str">
        <f>data!E81</f>
        <v>E05003656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Throwleigh</v>
      </c>
      <c r="C82" t="str">
        <f>data!E82</f>
        <v>E04003355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Ward</v>
      </c>
      <c r="B83" t="str">
        <f>data!D83</f>
        <v>Thrushel</v>
      </c>
      <c r="C83" t="str">
        <f>data!E83</f>
        <v>E05003658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Thrushelton</v>
      </c>
      <c r="C84" t="str">
        <f>data!E84</f>
        <v>E04003356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Walkham</v>
      </c>
      <c r="C85" t="str">
        <f>data!E85</f>
        <v>E05003659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Walkhampton</v>
      </c>
      <c r="C86" t="str">
        <f>data!E86</f>
        <v>E04003357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Publish</v>
      </c>
      <c r="B87" t="str">
        <f>data!D87</f>
        <v>West Devon</v>
      </c>
      <c r="C87" t="str">
        <f>data!E87</f>
        <v>E07000047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Whitchurch</v>
      </c>
      <c r="C88" t="str">
        <f>data!E88</f>
        <v>E04003358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Beaworthy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E04003304</v>
      </c>
      <c r="I5" s="3" t="s">
        <v>160</v>
      </c>
      <c r="L5" s="4" t="str">
        <f>IF(ISERROR(VLOOKUP(I5,E5:F302,2,FALSE)),"",VLOOKUP(I5,E5:F302,2,FALSE))</f>
        <v>E04003304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3.6</v>
      </c>
      <c r="O5" s="7">
        <f>IF(ISERROR(VLOOKUP($L$5,data!$E$9:$T$600,5,FALSE)),"",VLOOKUP($L$5,data!$E$9:$T$600,5,FALSE))</f>
        <v>1.2</v>
      </c>
      <c r="P5" s="7">
        <f>IF(ISERROR(VLOOKUP($L$5,data!$E$9:$T$600,6,FALSE)),"",VLOOKUP($L$5,data!$E$9:$T$600,6,FALSE))</f>
        <v>2</v>
      </c>
      <c r="Q5" s="7">
        <f>IF(ISERROR(VLOOKUP($L$5,data!$E$9:$T$600,7,FALSE)),"",VLOOKUP($L$5,data!$E$9:$T$600,7,FALSE))</f>
        <v>5.3</v>
      </c>
      <c r="R5" s="7">
        <f>IF(ISERROR(VLOOKUP($L$5,data!$E$9:$T$600,8,FALSE)),"",VLOOKUP($L$5,data!$E$9:$T$600,8,FALSE))</f>
        <v>2.4</v>
      </c>
      <c r="S5" s="7">
        <f>IF(ISERROR(VLOOKUP($L$5,data!$E$9:$T$600,9,FALSE)),"",VLOOKUP($L$5,data!$E$9:$T$600,9,FALSE))</f>
        <v>4</v>
      </c>
      <c r="T5" s="7">
        <f>IF(ISERROR(VLOOKUP($L$5,data!$E$9:$T$600,10,FALSE)),"",VLOOKUP($L$5,data!$E$9:$T$600,10,FALSE))</f>
        <v>1.6</v>
      </c>
      <c r="U5" s="7">
        <f>IF(ISERROR(VLOOKUP($L$5,data!$E$9:$T$600,11,FALSE)),"",VLOOKUP($L$5,data!$E$9:$T$600,11,FALSE))</f>
        <v>6.9</v>
      </c>
      <c r="V5" s="7">
        <f>IF(ISERROR(VLOOKUP($L$5,data!$E$9:$T$600,12,FALSE)),"",VLOOKUP($L$5,data!$E$9:$T$600,12,FALSE))</f>
        <v>3.2</v>
      </c>
      <c r="W5" s="7">
        <f>IF(ISERROR(VLOOKUP($L$5,data!$E$9:$T$600,13,FALSE)),"",VLOOKUP($L$5,data!$E$9:$T$600,13,FALSE))</f>
        <v>20.2</v>
      </c>
      <c r="X5" s="7">
        <f>IF(ISERROR(VLOOKUP($L$5,data!$E$9:$T$600,14,FALSE)),"",VLOOKUP($L$5,data!$E$9:$T$600,14,FALSE))</f>
        <v>22.3</v>
      </c>
      <c r="Y5" s="7">
        <f>IF(ISERROR(VLOOKUP($L$5,data!$E$9:$T$600,15,FALSE)),"",VLOOKUP($L$5,data!$E$9:$T$600,15,FALSE))</f>
        <v>8.1</v>
      </c>
      <c r="Z5" s="7">
        <f>IF(ISERROR(VLOOKUP($L$5,data!$E$9:$T$600,16,FALSE)),"",VLOOKUP($L$5,data!$E$9:$T$600,16,FALSE))</f>
        <v>12.1</v>
      </c>
      <c r="AA5" s="7">
        <f>IF(ISERROR(VLOOKUP($L$5,data!$E$9:$Y$600,17,FALSE)),"",VLOOKUP($L$5,data!$E$9:$Y$600,17,FALSE))</f>
        <v>5.7</v>
      </c>
      <c r="AB5" s="7">
        <f>IF(ISERROR(VLOOKUP($L$5,data!$E$9:$Y$600,18,FALSE)),"",VLOOKUP($L$5,data!$E$9:$Y$600,18,FALSE))</f>
        <v>1.2</v>
      </c>
      <c r="AC5" s="7">
        <f>IF(ISERROR(VLOOKUP($L$5,data!$E$9:$Y$600,19,FALSE)),"",VLOOKUP($L$5,data!$E$9:$Y$600,19,FALSE))</f>
        <v>0</v>
      </c>
      <c r="AD5" s="7">
        <f>IF(ISERROR(VLOOKUP($L$5,data!$E$9:$Y$600,20,FALSE)),"",VLOOKUP($L$5,data!$E$9:$Y$600,20,FALSE))</f>
        <v>43.1</v>
      </c>
      <c r="AE5" s="7">
        <f>IF(ISERROR(VLOOKUP($L$5,data!$E$9:$Y$600,21,FALSE)),"",VLOOKUP($L$5,data!$E$9:$Y$600,21,FALSE))</f>
        <v>44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Belstone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E04003305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Bere Ferrers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E04003306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Devon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E10000008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</v>
      </c>
      <c r="O7" s="7">
        <f>IF(ISERROR(VLOOKUP($L$7,data!$E$9:$T$600,5,FALSE)),"",VLOOKUP($L$7,data!$E$9:$T$600,5,FALSE))</f>
        <v>3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5.4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2.5</v>
      </c>
      <c r="U7" s="7">
        <f>IF(ISERROR(VLOOKUP($L$7,data!$E$9:$T$600,11,FALSE)),"",VLOOKUP($L$7,data!$E$9:$T$600,11,FALSE))</f>
        <v>5.8</v>
      </c>
      <c r="V7" s="7">
        <f>IF(ISERROR(VLOOKUP($L$7,data!$E$9:$T$600,12,FALSE)),"",VLOOKUP($L$7,data!$E$9:$T$600,12,FALSE))</f>
        <v>4.9000000000000004</v>
      </c>
      <c r="W7" s="7">
        <f>IF(ISERROR(VLOOKUP($L$7,data!$E$9:$T$600,13,FALSE)),"",VLOOKUP($L$7,data!$E$9:$T$600,13,FALSE))</f>
        <v>17</v>
      </c>
      <c r="X7" s="7">
        <f>IF(ISERROR(VLOOKUP($L$7,data!$E$9:$T$600,14,FALSE)),"",VLOOKUP($L$7,data!$E$9:$T$600,14,FALSE))</f>
        <v>20.7</v>
      </c>
      <c r="Y7" s="7">
        <f>IF(ISERROR(VLOOKUP($L$7,data!$E$9:$T$600,15,FALSE)),"",VLOOKUP($L$7,data!$E$9:$T$600,15,FALSE))</f>
        <v>7.7</v>
      </c>
      <c r="Z7" s="7">
        <f>IF(ISERROR(VLOOKUP($L$7,data!$E$9:$T$600,16,FALSE)),"",VLOOKUP($L$7,data!$E$9:$T$600,16,FALSE))</f>
        <v>11.6</v>
      </c>
      <c r="AA7" s="7">
        <f>IF(ISERROR(VLOOKUP($L$7,data!$E$9:$Y$600,17,FALSE)),"",VLOOKUP($L$7,data!$E$9:$Y$600,17,FALSE))</f>
        <v>7.5</v>
      </c>
      <c r="AB7" s="7">
        <f>IF(ISERROR(VLOOKUP($L$7,data!$E$9:$Y$600,18,FALSE)),"",VLOOKUP($L$7,data!$E$9:$Y$600,18,FALSE))</f>
        <v>2.2000000000000002</v>
      </c>
      <c r="AC7" s="7">
        <f>IF(ISERROR(VLOOKUP($L$7,data!$E$9:$Y$600,19,FALSE)),"",VLOOKUP($L$7,data!$E$9:$Y$600,19,FALSE))</f>
        <v>1.2</v>
      </c>
      <c r="AD7" s="7">
        <f>IF(ISERROR(VLOOKUP($L$7,data!$E$9:$Y$600,20,FALSE)),"",VLOOKUP($L$7,data!$E$9:$Y$600,20,FALSE))</f>
        <v>43.7</v>
      </c>
      <c r="AE7" s="7">
        <f>IF(ISERROR(VLOOKUP($L$7,data!$E$9:$Y$600,21,FALSE)),"",VLOOKUP($L$7,data!$E$9:$Y$600,21,FALSE))</f>
        <v>45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Bondleigh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E04003307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West Devon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E07000047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4.8</v>
      </c>
      <c r="O8" s="7">
        <f>IF(ISERROR(VLOOKUP($L$8,data!$E$9:$T$600,5,FALSE)),"",VLOOKUP($L$8,data!$E$9:$T$600,5,FALSE))</f>
        <v>3</v>
      </c>
      <c r="P8" s="7">
        <f>IF(ISERROR(VLOOKUP($L$8,data!$E$9:$T$600,6,FALSE)),"",VLOOKUP($L$8,data!$E$9:$T$600,6,FALSE))</f>
        <v>2</v>
      </c>
      <c r="Q8" s="7">
        <f>IF(ISERROR(VLOOKUP($L$8,data!$E$9:$T$600,7,FALSE)),"",VLOOKUP($L$8,data!$E$9:$T$600,7,FALSE))</f>
        <v>5.7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2.4</v>
      </c>
      <c r="T8" s="7">
        <f>IF(ISERROR(VLOOKUP($L$8,data!$E$9:$T$600,10,FALSE)),"",VLOOKUP($L$8,data!$E$9:$T$600,10,FALSE))</f>
        <v>1.9</v>
      </c>
      <c r="U8" s="7">
        <f>IF(ISERROR(VLOOKUP($L$8,data!$E$9:$T$600,11,FALSE)),"",VLOOKUP($L$8,data!$E$9:$T$600,11,FALSE))</f>
        <v>4.5</v>
      </c>
      <c r="V8" s="7">
        <f>IF(ISERROR(VLOOKUP($L$8,data!$E$9:$T$600,12,FALSE)),"",VLOOKUP($L$8,data!$E$9:$T$600,12,FALSE))</f>
        <v>4.2</v>
      </c>
      <c r="W8" s="7">
        <f>IF(ISERROR(VLOOKUP($L$8,data!$E$9:$T$600,13,FALSE)),"",VLOOKUP($L$8,data!$E$9:$T$600,13,FALSE))</f>
        <v>16.3</v>
      </c>
      <c r="X8" s="7">
        <f>IF(ISERROR(VLOOKUP($L$8,data!$E$9:$T$600,14,FALSE)),"",VLOOKUP($L$8,data!$E$9:$T$600,14,FALSE))</f>
        <v>22.5</v>
      </c>
      <c r="Y8" s="7">
        <f>IF(ISERROR(VLOOKUP($L$8,data!$E$9:$T$600,15,FALSE)),"",VLOOKUP($L$8,data!$E$9:$T$600,15,FALSE))</f>
        <v>8.4</v>
      </c>
      <c r="Z8" s="7">
        <f>IF(ISERROR(VLOOKUP($L$8,data!$E$9:$T$600,16,FALSE)),"",VLOOKUP($L$8,data!$E$9:$T$600,16,FALSE))</f>
        <v>12.5</v>
      </c>
      <c r="AA8" s="7">
        <f>IF(ISERROR(VLOOKUP($L$8,data!$E$9:$Y$600,17,FALSE)),"",VLOOKUP($L$8,data!$E$9:$Y$600,17,FALSE))</f>
        <v>7.4</v>
      </c>
      <c r="AB8" s="7">
        <f>IF(ISERROR(VLOOKUP($L$8,data!$E$9:$Y$600,18,FALSE)),"",VLOOKUP($L$8,data!$E$9:$Y$600,18,FALSE))</f>
        <v>2.1</v>
      </c>
      <c r="AC8" s="7">
        <f>IF(ISERROR(VLOOKUP($L$8,data!$E$9:$Y$600,19,FALSE)),"",VLOOKUP($L$8,data!$E$9:$Y$600,19,FALSE))</f>
        <v>1.2</v>
      </c>
      <c r="AD8" s="7">
        <f>IF(ISERROR(VLOOKUP($L$8,data!$E$9:$Y$600,20,FALSE)),"",VLOOKUP($L$8,data!$E$9:$Y$600,20,FALSE))</f>
        <v>44.6</v>
      </c>
      <c r="AE8" s="7">
        <f>IF(ISERROR(VLOOKUP($L$8,data!$E$9:$Y$600,21,FALSE)),"",VLOOKUP($L$8,data!$E$9:$Y$600,21,FALSE))</f>
        <v>47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Bradstone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E04003308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Bratton Clovelly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E04003309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Brentor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E04003310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Bridestowe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E04003311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Broadwoodkelly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E04003312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Buckland Monachorum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E04003313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Chagford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E04003314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Coryton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E04003315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Dartmoor Forest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E04003316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Drewsteignton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E04003317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Dunterton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E04003318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Exbourne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E04003319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Germansweek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E04003320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Gidleigh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E04003321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Gulworthy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E04003322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Hatherleigh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E04003323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Highampton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E04003324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Horrabridge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E04003325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Iddesleigh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E04003326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Inwardleigh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E04003327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Jacobstowe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E04003328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Kelly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E04003329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Lamerton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E04003330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Lands common to Bridestowe and Sourton CP's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E04003359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Lewtrenchard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E04003331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Lifton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E04003332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Lydford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E04003333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Mary Tavy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E04003335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Marystow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E04003334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Meavy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E04003336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Meeth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E04003337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Milton Abbot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E04003338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Monkokehampton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E04003339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North Tawton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E04003341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Northlew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E04003340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Okehampton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E04003342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Okehampton Hamlets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E04003343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Peter Tavy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E04003344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Sampford Courtenay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E04003345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Sampford Spiney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E04003346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Sheepstor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E04003347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Sourton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E04003348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South Tawton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E04003349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Spreyton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E04003350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Sticklepath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E04003351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Stowford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E04003352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Sydenham Damerel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E04003353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Tavistock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E04003354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Throwleigh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E04003355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Thrushelton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E04003356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Walkhampton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E04003357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Whitchurch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E04003358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aJbmgEJg+fJ7HFfDovWDVWF1sgSh1j7B47mn3kH0brhAmHIh9Y4g2jjzEC28vWBw23+Akr7ZosmW3hdajqdHaw==" saltValue="+UrepYNyX5aEpQXYQQGlz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2013-06-27T15:33:08Z</dcterms:modified>
</cp:coreProperties>
</file>